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nichanu_ln\Desktop\НПА-2025\12\17.12\01-108-6552\"/>
    </mc:Choice>
  </mc:AlternateContent>
  <bookViews>
    <workbookView xWindow="0" yWindow="0" windowWidth="28800" windowHeight="11400"/>
  </bookViews>
  <sheets>
    <sheet name="на 20.11.2025" sheetId="2" r:id="rId1"/>
  </sheets>
  <definedNames>
    <definedName name="_xlnm.Print_Area" localSheetId="0">'на 20.11.2025'!$A$1:$O$77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2" l="1"/>
  <c r="F10" i="2" l="1"/>
  <c r="G10" i="2"/>
  <c r="H10" i="2"/>
  <c r="I10" i="2"/>
  <c r="J10" i="2"/>
  <c r="K10" i="2"/>
  <c r="L10" i="2"/>
  <c r="M10" i="2"/>
  <c r="N10" i="2"/>
  <c r="F55" i="2"/>
  <c r="G55" i="2"/>
  <c r="H55" i="2"/>
  <c r="I55" i="2"/>
  <c r="J55" i="2"/>
  <c r="K55" i="2"/>
  <c r="L55" i="2"/>
  <c r="M55" i="2"/>
  <c r="N55" i="2"/>
  <c r="F19" i="2"/>
  <c r="G19" i="2"/>
  <c r="H19" i="2"/>
  <c r="I19" i="2"/>
  <c r="J19" i="2"/>
  <c r="K19" i="2"/>
  <c r="L19" i="2"/>
  <c r="M19" i="2"/>
  <c r="N19" i="2"/>
  <c r="F8" i="2"/>
  <c r="G8" i="2"/>
  <c r="H8" i="2"/>
  <c r="I8" i="2"/>
  <c r="J8" i="2"/>
  <c r="K8" i="2"/>
  <c r="L8" i="2"/>
  <c r="M8" i="2"/>
  <c r="N8" i="2"/>
  <c r="F9" i="2"/>
  <c r="G9" i="2"/>
  <c r="H9" i="2"/>
  <c r="I9" i="2"/>
  <c r="J9" i="2"/>
  <c r="K9" i="2"/>
  <c r="L9" i="2"/>
  <c r="M9" i="2"/>
  <c r="N9" i="2"/>
  <c r="D8" i="2" l="1"/>
  <c r="E8" i="2"/>
  <c r="O8" i="2"/>
  <c r="D9" i="2"/>
  <c r="E9" i="2"/>
  <c r="D10" i="2"/>
  <c r="E10" i="2"/>
  <c r="D11" i="2"/>
  <c r="E11" i="2"/>
  <c r="F11" i="2"/>
  <c r="G11" i="2"/>
  <c r="H11" i="2"/>
  <c r="I11" i="2"/>
  <c r="J11" i="2"/>
  <c r="K11" i="2"/>
  <c r="L11" i="2"/>
  <c r="M11" i="2"/>
  <c r="N11" i="2"/>
  <c r="O11" i="2"/>
  <c r="C11" i="2"/>
  <c r="C10" i="2"/>
  <c r="C9" i="2"/>
  <c r="C8" i="2"/>
  <c r="C7" i="2"/>
  <c r="C6" i="2" s="1"/>
  <c r="O65" i="2"/>
  <c r="O64" i="2"/>
  <c r="O63" i="2"/>
  <c r="O62" i="2"/>
  <c r="N61" i="2"/>
  <c r="M61" i="2"/>
  <c r="L61" i="2"/>
  <c r="L60" i="2" s="1"/>
  <c r="K61" i="2"/>
  <c r="K60" i="2" s="1"/>
  <c r="J61" i="2"/>
  <c r="J60" i="2" s="1"/>
  <c r="I61" i="2"/>
  <c r="I60" i="2" s="1"/>
  <c r="H61" i="2"/>
  <c r="H60" i="2" s="1"/>
  <c r="G61" i="2"/>
  <c r="G60" i="2" s="1"/>
  <c r="F61" i="2"/>
  <c r="E61" i="2"/>
  <c r="D61" i="2"/>
  <c r="D60" i="2" s="1"/>
  <c r="C61" i="2"/>
  <c r="O61" i="2" s="1"/>
  <c r="N60" i="2"/>
  <c r="M60" i="2"/>
  <c r="F60" i="2"/>
  <c r="E60" i="2"/>
  <c r="O59" i="2"/>
  <c r="O58" i="2"/>
  <c r="O57" i="2"/>
  <c r="O56" i="2"/>
  <c r="N54" i="2"/>
  <c r="M54" i="2"/>
  <c r="L54" i="2"/>
  <c r="K54" i="2"/>
  <c r="J54" i="2"/>
  <c r="I54" i="2"/>
  <c r="H54" i="2"/>
  <c r="G54" i="2"/>
  <c r="F54" i="2"/>
  <c r="E55" i="2"/>
  <c r="E54" i="2" s="1"/>
  <c r="D55" i="2"/>
  <c r="D54" i="2" s="1"/>
  <c r="C55" i="2"/>
  <c r="C54" i="2" s="1"/>
  <c r="O41" i="2"/>
  <c r="O40" i="2"/>
  <c r="O39" i="2"/>
  <c r="O38" i="2"/>
  <c r="N37" i="2"/>
  <c r="N36" i="2" s="1"/>
  <c r="M37" i="2"/>
  <c r="L37" i="2"/>
  <c r="L36" i="2" s="1"/>
  <c r="K37" i="2"/>
  <c r="K36" i="2" s="1"/>
  <c r="J37" i="2"/>
  <c r="J36" i="2" s="1"/>
  <c r="I37" i="2"/>
  <c r="H37" i="2"/>
  <c r="H36" i="2" s="1"/>
  <c r="G37" i="2"/>
  <c r="G36" i="2" s="1"/>
  <c r="F37" i="2"/>
  <c r="F36" i="2" s="1"/>
  <c r="E37" i="2"/>
  <c r="E36" i="2" s="1"/>
  <c r="D37" i="2"/>
  <c r="D36" i="2" s="1"/>
  <c r="C37" i="2"/>
  <c r="M36" i="2"/>
  <c r="I36" i="2"/>
  <c r="O35" i="2"/>
  <c r="O34" i="2"/>
  <c r="O33" i="2"/>
  <c r="O32" i="2"/>
  <c r="N31" i="2"/>
  <c r="N30" i="2" s="1"/>
  <c r="M31" i="2"/>
  <c r="M30" i="2" s="1"/>
  <c r="L31" i="2"/>
  <c r="L30" i="2" s="1"/>
  <c r="K31" i="2"/>
  <c r="J31" i="2"/>
  <c r="J30" i="2" s="1"/>
  <c r="I31" i="2"/>
  <c r="I30" i="2" s="1"/>
  <c r="H31" i="2"/>
  <c r="H30" i="2" s="1"/>
  <c r="G31" i="2"/>
  <c r="G30" i="2" s="1"/>
  <c r="F31" i="2"/>
  <c r="F30" i="2" s="1"/>
  <c r="E31" i="2"/>
  <c r="E30" i="2" s="1"/>
  <c r="D31" i="2"/>
  <c r="C31" i="2"/>
  <c r="K30" i="2"/>
  <c r="D30" i="2"/>
  <c r="C30" i="2"/>
  <c r="O29" i="2"/>
  <c r="O28" i="2"/>
  <c r="O27" i="2"/>
  <c r="O26" i="2"/>
  <c r="N25" i="2"/>
  <c r="N24" i="2" s="1"/>
  <c r="M25" i="2"/>
  <c r="M24" i="2" s="1"/>
  <c r="L25" i="2"/>
  <c r="L24" i="2" s="1"/>
  <c r="K25" i="2"/>
  <c r="K24" i="2" s="1"/>
  <c r="J25" i="2"/>
  <c r="J24" i="2" s="1"/>
  <c r="I25" i="2"/>
  <c r="H25" i="2"/>
  <c r="H24" i="2" s="1"/>
  <c r="G25" i="2"/>
  <c r="G24" i="2" s="1"/>
  <c r="F25" i="2"/>
  <c r="F24" i="2" s="1"/>
  <c r="E25" i="2"/>
  <c r="E24" i="2" s="1"/>
  <c r="D25" i="2"/>
  <c r="D24" i="2" s="1"/>
  <c r="C25" i="2"/>
  <c r="C24" i="2" s="1"/>
  <c r="I24" i="2"/>
  <c r="O23" i="2"/>
  <c r="O22" i="2"/>
  <c r="O21" i="2"/>
  <c r="O20" i="2"/>
  <c r="N18" i="2"/>
  <c r="M18" i="2"/>
  <c r="L18" i="2"/>
  <c r="K18" i="2"/>
  <c r="J18" i="2"/>
  <c r="I18" i="2"/>
  <c r="H18" i="2"/>
  <c r="F18" i="2"/>
  <c r="E19" i="2"/>
  <c r="E18" i="2" s="1"/>
  <c r="D19" i="2"/>
  <c r="D18" i="2" s="1"/>
  <c r="C19" i="2"/>
  <c r="G18" i="2"/>
  <c r="C18" i="2"/>
  <c r="O17" i="2"/>
  <c r="O16" i="2"/>
  <c r="O15" i="2"/>
  <c r="O14" i="2"/>
  <c r="N13" i="2"/>
  <c r="M13" i="2"/>
  <c r="L13" i="2"/>
  <c r="L12" i="2" s="1"/>
  <c r="K13" i="2"/>
  <c r="K12" i="2" s="1"/>
  <c r="J13" i="2"/>
  <c r="J12" i="2" s="1"/>
  <c r="I13" i="2"/>
  <c r="H13" i="2"/>
  <c r="H12" i="2" s="1"/>
  <c r="G13" i="2"/>
  <c r="G12" i="2" s="1"/>
  <c r="F13" i="2"/>
  <c r="F12" i="2" s="1"/>
  <c r="E13" i="2"/>
  <c r="D13" i="2"/>
  <c r="D12" i="2" s="1"/>
  <c r="C13" i="2"/>
  <c r="C12" i="2" s="1"/>
  <c r="N12" i="2"/>
  <c r="M12" i="2"/>
  <c r="I12" i="2"/>
  <c r="E12" i="2"/>
  <c r="C43" i="2"/>
  <c r="C42" i="2" s="1"/>
  <c r="D43" i="2"/>
  <c r="D42" i="2" s="1"/>
  <c r="E43" i="2"/>
  <c r="F43" i="2"/>
  <c r="F42" i="2" s="1"/>
  <c r="G43" i="2"/>
  <c r="G42" i="2" s="1"/>
  <c r="H43" i="2"/>
  <c r="H42" i="2" s="1"/>
  <c r="I43" i="2"/>
  <c r="I42" i="2" s="1"/>
  <c r="J43" i="2"/>
  <c r="J42" i="2" s="1"/>
  <c r="K43" i="2"/>
  <c r="K42" i="2" s="1"/>
  <c r="L43" i="2"/>
  <c r="L42" i="2" s="1"/>
  <c r="M43" i="2"/>
  <c r="M42" i="2" s="1"/>
  <c r="N43" i="2"/>
  <c r="N42" i="2" s="1"/>
  <c r="O44" i="2"/>
  <c r="O45" i="2"/>
  <c r="O46" i="2"/>
  <c r="O47" i="2"/>
  <c r="O77" i="2"/>
  <c r="O76" i="2"/>
  <c r="O75" i="2"/>
  <c r="O74" i="2"/>
  <c r="N73" i="2"/>
  <c r="M73" i="2"/>
  <c r="M72" i="2" s="1"/>
  <c r="L73" i="2"/>
  <c r="L72" i="2" s="1"/>
  <c r="K73" i="2"/>
  <c r="K72" i="2" s="1"/>
  <c r="J73" i="2"/>
  <c r="J72" i="2" s="1"/>
  <c r="I73" i="2"/>
  <c r="I72" i="2" s="1"/>
  <c r="H73" i="2"/>
  <c r="G73" i="2"/>
  <c r="G72" i="2" s="1"/>
  <c r="F73" i="2"/>
  <c r="E73" i="2"/>
  <c r="E72" i="2" s="1"/>
  <c r="D73" i="2"/>
  <c r="C73" i="2"/>
  <c r="C72" i="2" s="1"/>
  <c r="N72" i="2"/>
  <c r="H72" i="2"/>
  <c r="D72" i="2"/>
  <c r="O71" i="2"/>
  <c r="O70" i="2"/>
  <c r="O69" i="2"/>
  <c r="O68" i="2"/>
  <c r="N67" i="2"/>
  <c r="M67" i="2"/>
  <c r="L67" i="2"/>
  <c r="K67" i="2"/>
  <c r="K66" i="2" s="1"/>
  <c r="J67" i="2"/>
  <c r="J66" i="2" s="1"/>
  <c r="I67" i="2"/>
  <c r="I66" i="2" s="1"/>
  <c r="H67" i="2"/>
  <c r="H66" i="2" s="1"/>
  <c r="G67" i="2"/>
  <c r="G66" i="2" s="1"/>
  <c r="F67" i="2"/>
  <c r="F66" i="2" s="1"/>
  <c r="E67" i="2"/>
  <c r="E66" i="2" s="1"/>
  <c r="D67" i="2"/>
  <c r="D66" i="2" s="1"/>
  <c r="C67" i="2"/>
  <c r="N66" i="2"/>
  <c r="M66" i="2"/>
  <c r="L66" i="2"/>
  <c r="O53" i="2"/>
  <c r="L49" i="2"/>
  <c r="O51" i="2"/>
  <c r="O50" i="2"/>
  <c r="N49" i="2"/>
  <c r="N48" i="2" s="1"/>
  <c r="M49" i="2"/>
  <c r="M48" i="2" s="1"/>
  <c r="K49" i="2"/>
  <c r="K48" i="2" s="1"/>
  <c r="J49" i="2"/>
  <c r="J48" i="2" s="1"/>
  <c r="I49" i="2"/>
  <c r="I48" i="2" s="1"/>
  <c r="H49" i="2"/>
  <c r="H48" i="2" s="1"/>
  <c r="G49" i="2"/>
  <c r="G48" i="2" s="1"/>
  <c r="F49" i="2"/>
  <c r="F48" i="2" s="1"/>
  <c r="E49" i="2"/>
  <c r="E48" i="2" s="1"/>
  <c r="D49" i="2"/>
  <c r="C49" i="2"/>
  <c r="C48" i="2" s="1"/>
  <c r="D48" i="2"/>
  <c r="F72" i="2" l="1"/>
  <c r="F7" i="2"/>
  <c r="O9" i="2"/>
  <c r="G7" i="2"/>
  <c r="G6" i="2" s="1"/>
  <c r="H7" i="2"/>
  <c r="H6" i="2" s="1"/>
  <c r="K7" i="2"/>
  <c r="K6" i="2" s="1"/>
  <c r="E7" i="2"/>
  <c r="E6" i="2" s="1"/>
  <c r="J7" i="2"/>
  <c r="J6" i="2" s="1"/>
  <c r="L7" i="2"/>
  <c r="L6" i="2" s="1"/>
  <c r="F6" i="2"/>
  <c r="D7" i="2"/>
  <c r="D6" i="2" s="1"/>
  <c r="I7" i="2"/>
  <c r="I6" i="2" s="1"/>
  <c r="M7" i="2"/>
  <c r="M6" i="2" s="1"/>
  <c r="N7" i="2"/>
  <c r="N6" i="2" s="1"/>
  <c r="O37" i="2"/>
  <c r="O13" i="2"/>
  <c r="O18" i="2"/>
  <c r="O43" i="2"/>
  <c r="O19" i="2"/>
  <c r="O24" i="2"/>
  <c r="O55" i="2"/>
  <c r="O54" i="2"/>
  <c r="O25" i="2"/>
  <c r="O31" i="2"/>
  <c r="C36" i="2"/>
  <c r="O36" i="2" s="1"/>
  <c r="C60" i="2"/>
  <c r="O60" i="2" s="1"/>
  <c r="O30" i="2"/>
  <c r="O12" i="2"/>
  <c r="E42" i="2"/>
  <c r="O42" i="2" s="1"/>
  <c r="O72" i="2"/>
  <c r="O73" i="2"/>
  <c r="O49" i="2"/>
  <c r="O67" i="2"/>
  <c r="L48" i="2"/>
  <c r="O48" i="2" s="1"/>
  <c r="O52" i="2"/>
  <c r="O10" i="2" s="1"/>
  <c r="C66" i="2"/>
  <c r="O66" i="2" s="1"/>
  <c r="O7" i="2" l="1"/>
</calcChain>
</file>

<file path=xl/sharedStrings.xml><?xml version="1.0" encoding="utf-8"?>
<sst xmlns="http://schemas.openxmlformats.org/spreadsheetml/2006/main" count="76" uniqueCount="21">
  <si>
    <t>4. Финансовое обеспечение муниципальной программы</t>
  </si>
  <si>
    <t>Наименование муниципальной программы, структурного элемента/источник финансового обеспечения</t>
  </si>
  <si>
    <t>Объем финансового обеспечения по годам реализации,  рублей</t>
  </si>
  <si>
    <t>Всего</t>
  </si>
  <si>
    <t>- за счет межбюджетных трансфертов из федерального бюджета</t>
  </si>
  <si>
    <t>- за счет межбюджетных трансфертов из окружного бюджета</t>
  </si>
  <si>
    <t>- за счет средств местного бюджета</t>
  </si>
  <si>
    <t>Внебюджетные источники</t>
  </si>
  <si>
    <t>Бюджет муниципального образования, из них:</t>
  </si>
  <si>
    <t>Муниципальная программа «Развитие транспортной системы города Сургута» (всего), в том числе:</t>
  </si>
  <si>
    <t>8. Комплекс процессных мероприятий «Обеспечение функционирования сети автомобильных дорог общего пользования местного значения» (всего), в том числе:</t>
  </si>
  <si>
    <t>1. Муниципальный проект, направленный на достижение целей социально-экономического развития города «Проектирование, строительство (реконструкция) автомобильных дорог и внутриквартальных проездов» (всего), в том числе:</t>
  </si>
  <si>
    <t>2. Муниципальный проект, направленный на достижение целей социально-экономического развития города «Создание и эксплуатация автомобильных дорог, строительство, реконструкция и эксплуатация объектов наружного освещения улично-дорожной сети города Сургута в рамках реализации концессионных соглашений» (всего), в том числе:</t>
  </si>
  <si>
    <t>3. Муниципальный проект, направленный на достижение региональных проектов, обеспечивающих достижение целей, показателей и решение задач национального проекта «Общесистемные меры развития дорожного хозяйства» (всего), в том числе:</t>
  </si>
  <si>
    <t>4. Муниципальный проект, направленный на достижение региональных проектов, обеспечивающих достижение целей, показателей и решение задач национального проекта «Региональная и местная дорожная сеть» (всего), в том числе:</t>
  </si>
  <si>
    <t>5. Муниципальный проект, направленный на достижение региональных проектов, обеспечивающих достижение целей социально-экономического развития автономного округа «Строительство (реконструкция) автомобильных дорог общего пользования местного значения» (всего), в том числе:</t>
  </si>
  <si>
    <t>6. Муниципальный проект, направленный на достижение целей социально-экономического развития города «Модернизация пассажирского транспорта общего пользования для организации транспортного обслуживания населения в границах городского округа Сургут» (всего), в том числе:</t>
  </si>
  <si>
    <t>7. Комплекс процессных мероприятий «Организация обеспечения населения услугами по перевозке пассажиров транспортом общего пользования» (всего), в том числе:</t>
  </si>
  <si>
    <t>9. Комплекс процессных мероприятий «Создание условий для развития транспортной инфраструктуры» (всего), в том числе:</t>
  </si>
  <si>
    <t>10. Комплекс процессных мероприятий «Обеспечение деятельности структурных подразделений Администрации города, казенных учреждений» (всего), в том числе:</t>
  </si>
  <si>
    <t>11. Комплекс процессных мероприятий «Капитальный ремонт и ремонт автомобильных дорог» (всего),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</si>
</sst>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1" fillId="2" borderId="0" xfId="0" applyNumberFormat="1" applyFont="1" applyFill="1"/>
    <xf numFmtId="0" fontId="1" fillId="2" borderId="0" xfId="0" applyFont="1" applyFill="1"/>
    <xf numFmtId="4" fontId="1" fillId="2" borderId="0" xfId="0" applyNumberFormat="1" applyFont="1" applyFill="1" applyAlignment="1">
      <alignment vertical="top"/>
    </xf>
    <xf numFmtId="0" fontId="1" fillId="2" borderId="0" xfId="0" applyFont="1" applyFill="1" applyAlignment="1">
      <alignment vertical="top"/>
    </xf>
    <xf numFmtId="4" fontId="1" fillId="2" borderId="1" xfId="0" applyNumberFormat="1" applyFont="1" applyFill="1" applyBorder="1" applyAlignment="1">
      <alignment horizontal="center" vertical="top"/>
    </xf>
    <xf numFmtId="4" fontId="1" fillId="2" borderId="0" xfId="0" applyNumberFormat="1" applyFont="1" applyFill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left" wrapText="1"/>
    </xf>
    <xf numFmtId="49" fontId="1" fillId="2" borderId="3" xfId="0" applyNumberFormat="1" applyFont="1" applyFill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left" wrapText="1"/>
    </xf>
    <xf numFmtId="49" fontId="1" fillId="2" borderId="1" xfId="0" applyNumberFormat="1" applyFont="1" applyFill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left" vertical="center" wrapText="1"/>
    </xf>
    <xf numFmtId="164" fontId="1" fillId="2" borderId="2" xfId="0" applyNumberFormat="1" applyFont="1" applyFill="1" applyBorder="1" applyAlignment="1" applyProtection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left" wrapText="1"/>
    </xf>
    <xf numFmtId="0" fontId="1" fillId="2" borderId="3" xfId="0" applyFont="1" applyFill="1" applyBorder="1" applyAlignment="1" applyProtection="1">
      <alignment horizontal="left" wrapText="1"/>
    </xf>
    <xf numFmtId="49" fontId="1" fillId="2" borderId="2" xfId="0" applyNumberFormat="1" applyFont="1" applyFill="1" applyBorder="1" applyAlignment="1" applyProtection="1">
      <alignment vertical="top" wrapText="1"/>
    </xf>
    <xf numFmtId="49" fontId="1" fillId="2" borderId="3" xfId="0" applyNumberFormat="1" applyFont="1" applyFill="1" applyBorder="1" applyAlignment="1" applyProtection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abSelected="1" view="pageBreakPreview" zoomScale="60" zoomScaleNormal="66" zoomScalePageLayoutView="28" workbookViewId="0">
      <selection activeCell="P2" sqref="P2"/>
    </sheetView>
  </sheetViews>
  <sheetFormatPr defaultRowHeight="18.75" x14ac:dyDescent="0.3"/>
  <cols>
    <col min="1" max="1" width="3.5703125" style="2" customWidth="1"/>
    <col min="2" max="2" width="85" style="2" customWidth="1"/>
    <col min="3" max="3" width="26.28515625" style="2" customWidth="1"/>
    <col min="4" max="4" width="26" style="2" customWidth="1"/>
    <col min="5" max="5" width="24.5703125" style="2" customWidth="1"/>
    <col min="6" max="6" width="25.140625" style="10" customWidth="1"/>
    <col min="7" max="7" width="24.85546875" style="10" customWidth="1"/>
    <col min="8" max="8" width="24.42578125" style="10" customWidth="1"/>
    <col min="9" max="9" width="25.28515625" style="10" customWidth="1"/>
    <col min="10" max="10" width="24.5703125" style="10" customWidth="1"/>
    <col min="11" max="11" width="24.42578125" style="10" customWidth="1"/>
    <col min="12" max="12" width="23" style="10" customWidth="1"/>
    <col min="13" max="13" width="23.5703125" style="10" customWidth="1"/>
    <col min="14" max="14" width="22" style="10" bestFit="1" customWidth="1"/>
    <col min="15" max="15" width="25.140625" style="11" customWidth="1"/>
    <col min="16" max="16" width="28.28515625" style="2" customWidth="1"/>
    <col min="17" max="17" width="23.85546875" style="2" customWidth="1"/>
    <col min="18" max="18" width="22.5703125" style="2" customWidth="1"/>
    <col min="19" max="19" width="11.28515625" style="2" customWidth="1"/>
    <col min="20" max="20" width="11.42578125" style="2" customWidth="1"/>
    <col min="21" max="21" width="13.140625" style="2" customWidth="1"/>
    <col min="22" max="22" width="12.42578125" style="2" customWidth="1"/>
    <col min="23" max="23" width="12.85546875" style="2" customWidth="1"/>
    <col min="24" max="24" width="11.85546875" style="2" customWidth="1"/>
    <col min="25" max="25" width="12.5703125" style="2" customWidth="1"/>
    <col min="26" max="26" width="13.7109375" style="2" customWidth="1"/>
    <col min="27" max="16384" width="9.140625" style="2"/>
  </cols>
  <sheetData>
    <row r="1" spans="1:18" x14ac:dyDescent="0.3">
      <c r="F1" s="6"/>
      <c r="G1" s="6"/>
      <c r="H1" s="6"/>
    </row>
    <row r="2" spans="1:18" ht="39.75" customHeight="1" x14ac:dyDescent="0.3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1"/>
    </row>
    <row r="3" spans="1:18" ht="33.75" customHeight="1" x14ac:dyDescent="0.3">
      <c r="A3" s="28" t="s">
        <v>1</v>
      </c>
      <c r="B3" s="28"/>
      <c r="C3" s="28" t="s">
        <v>2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8" ht="26.25" customHeight="1" x14ac:dyDescent="0.3">
      <c r="A4" s="28"/>
      <c r="B4" s="28"/>
      <c r="C4" s="7">
        <v>2025</v>
      </c>
      <c r="D4" s="7">
        <v>2026</v>
      </c>
      <c r="E4" s="8">
        <v>2027</v>
      </c>
      <c r="F4" s="7">
        <v>2028</v>
      </c>
      <c r="G4" s="7">
        <v>2029</v>
      </c>
      <c r="H4" s="7">
        <v>2030</v>
      </c>
      <c r="I4" s="7">
        <v>2031</v>
      </c>
      <c r="J4" s="7">
        <v>2032</v>
      </c>
      <c r="K4" s="7">
        <v>2033</v>
      </c>
      <c r="L4" s="7">
        <v>2034</v>
      </c>
      <c r="M4" s="7">
        <v>2035</v>
      </c>
      <c r="N4" s="7">
        <v>2036</v>
      </c>
      <c r="O4" s="7" t="s">
        <v>3</v>
      </c>
      <c r="P4" s="1"/>
    </row>
    <row r="5" spans="1:18" s="4" customFormat="1" ht="21" customHeight="1" x14ac:dyDescent="0.25">
      <c r="A5" s="28">
        <v>1</v>
      </c>
      <c r="B5" s="28"/>
      <c r="C5" s="7">
        <v>2</v>
      </c>
      <c r="D5" s="7">
        <v>3</v>
      </c>
      <c r="E5" s="8">
        <v>4</v>
      </c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  <c r="N5" s="7">
        <v>13</v>
      </c>
      <c r="O5" s="7">
        <v>14</v>
      </c>
      <c r="P5" s="3"/>
    </row>
    <row r="6" spans="1:18" ht="50.25" customHeight="1" x14ac:dyDescent="0.3">
      <c r="A6" s="17" t="s">
        <v>9</v>
      </c>
      <c r="B6" s="17"/>
      <c r="C6" s="5">
        <f t="shared" ref="C6:N6" si="0">C7</f>
        <v>9158135741.1899986</v>
      </c>
      <c r="D6" s="5">
        <f t="shared" si="0"/>
        <v>7441934128.0199995</v>
      </c>
      <c r="E6" s="9">
        <f t="shared" si="0"/>
        <v>7105257518.5900002</v>
      </c>
      <c r="F6" s="5">
        <f t="shared" si="0"/>
        <v>5127137000</v>
      </c>
      <c r="G6" s="5">
        <f t="shared" si="0"/>
        <v>5306933000</v>
      </c>
      <c r="H6" s="5">
        <f t="shared" si="0"/>
        <v>5493920000</v>
      </c>
      <c r="I6" s="5">
        <f t="shared" si="0"/>
        <v>5688387000</v>
      </c>
      <c r="J6" s="5">
        <f t="shared" si="0"/>
        <v>5890632997</v>
      </c>
      <c r="K6" s="5">
        <f t="shared" si="0"/>
        <v>6100968000</v>
      </c>
      <c r="L6" s="5">
        <f t="shared" si="0"/>
        <v>6319717000</v>
      </c>
      <c r="M6" s="5">
        <f t="shared" si="0"/>
        <v>6547217000</v>
      </c>
      <c r="N6" s="5">
        <f t="shared" si="0"/>
        <v>6783815000</v>
      </c>
      <c r="O6" s="5">
        <f>C6+D6+E6+F6+G6+H6+I6+J6+K6+L6+M6+N6</f>
        <v>76964054384.800003</v>
      </c>
      <c r="P6" s="6"/>
      <c r="Q6" s="6"/>
      <c r="R6" s="6"/>
    </row>
    <row r="7" spans="1:18" ht="24.75" customHeight="1" x14ac:dyDescent="0.3">
      <c r="A7" s="15" t="s">
        <v>8</v>
      </c>
      <c r="B7" s="15"/>
      <c r="C7" s="5">
        <f>C13+C25+C31+C37+C43+C18+C49+C55+C61+C67+C73</f>
        <v>9158135741.1899986</v>
      </c>
      <c r="D7" s="5">
        <f t="shared" ref="D7:O7" si="1">D13+D25+D31+D37+D43+D18+D49+D55+D61+D67+D73</f>
        <v>7441934128.0199995</v>
      </c>
      <c r="E7" s="9">
        <f t="shared" si="1"/>
        <v>7105257518.5900002</v>
      </c>
      <c r="F7" s="5">
        <f t="shared" si="1"/>
        <v>5127137000</v>
      </c>
      <c r="G7" s="5">
        <f t="shared" si="1"/>
        <v>5306933000</v>
      </c>
      <c r="H7" s="5">
        <f t="shared" si="1"/>
        <v>5493920000</v>
      </c>
      <c r="I7" s="5">
        <f t="shared" si="1"/>
        <v>5688387000</v>
      </c>
      <c r="J7" s="5">
        <f t="shared" si="1"/>
        <v>5890632997</v>
      </c>
      <c r="K7" s="5">
        <f t="shared" si="1"/>
        <v>6100968000</v>
      </c>
      <c r="L7" s="5">
        <f t="shared" si="1"/>
        <v>6319717000</v>
      </c>
      <c r="M7" s="5">
        <f t="shared" si="1"/>
        <v>6547217000</v>
      </c>
      <c r="N7" s="5">
        <f t="shared" si="1"/>
        <v>6783815000</v>
      </c>
      <c r="O7" s="5">
        <f t="shared" si="1"/>
        <v>76964054384.799988</v>
      </c>
      <c r="P7" s="6"/>
      <c r="Q7" s="6"/>
      <c r="R7" s="6"/>
    </row>
    <row r="8" spans="1:18" ht="24.75" customHeight="1" x14ac:dyDescent="0.3">
      <c r="A8" s="16" t="s">
        <v>4</v>
      </c>
      <c r="B8" s="16"/>
      <c r="C8" s="5">
        <f>C14+C20+C26+C32+C38+C44+C50+C56+C62+C68+C74</f>
        <v>11162400</v>
      </c>
      <c r="D8" s="5">
        <f t="shared" ref="D8:O8" si="2">D14+D20+D26+D32+D38+D44+D50+D56+D62+D68+D74</f>
        <v>35884100</v>
      </c>
      <c r="E8" s="9">
        <f t="shared" si="2"/>
        <v>35500700</v>
      </c>
      <c r="F8" s="5">
        <f t="shared" si="2"/>
        <v>0</v>
      </c>
      <c r="G8" s="5">
        <f t="shared" si="2"/>
        <v>0</v>
      </c>
      <c r="H8" s="5">
        <f t="shared" si="2"/>
        <v>0</v>
      </c>
      <c r="I8" s="5">
        <f t="shared" si="2"/>
        <v>0</v>
      </c>
      <c r="J8" s="5">
        <f t="shared" si="2"/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  <c r="N8" s="5">
        <f t="shared" si="2"/>
        <v>0</v>
      </c>
      <c r="O8" s="5">
        <f t="shared" si="2"/>
        <v>82547200</v>
      </c>
      <c r="P8" s="6"/>
      <c r="Q8" s="6"/>
      <c r="R8" s="6"/>
    </row>
    <row r="9" spans="1:18" ht="24.75" customHeight="1" x14ac:dyDescent="0.3">
      <c r="A9" s="16" t="s">
        <v>5</v>
      </c>
      <c r="B9" s="16"/>
      <c r="C9" s="5">
        <f t="shared" ref="C9:O11" si="3">C15+C21+C27+C33+C39+C45+C51+C57+C63+C69+C75</f>
        <v>2433511723.5</v>
      </c>
      <c r="D9" s="5">
        <f t="shared" si="3"/>
        <v>2534821000</v>
      </c>
      <c r="E9" s="9">
        <f t="shared" si="3"/>
        <v>2426463400</v>
      </c>
      <c r="F9" s="5">
        <f t="shared" si="3"/>
        <v>327549000</v>
      </c>
      <c r="G9" s="5">
        <f t="shared" si="3"/>
        <v>327549000</v>
      </c>
      <c r="H9" s="5">
        <f t="shared" si="3"/>
        <v>327549000</v>
      </c>
      <c r="I9" s="5">
        <f t="shared" si="3"/>
        <v>327549000</v>
      </c>
      <c r="J9" s="5">
        <f t="shared" si="3"/>
        <v>327549000</v>
      </c>
      <c r="K9" s="5">
        <f t="shared" si="3"/>
        <v>327549000</v>
      </c>
      <c r="L9" s="5">
        <f t="shared" si="3"/>
        <v>327549000</v>
      </c>
      <c r="M9" s="5">
        <f t="shared" si="3"/>
        <v>327549000</v>
      </c>
      <c r="N9" s="5">
        <f t="shared" si="3"/>
        <v>327549000</v>
      </c>
      <c r="O9" s="5">
        <f t="shared" si="3"/>
        <v>10342737123.5</v>
      </c>
      <c r="P9" s="6"/>
      <c r="Q9" s="6"/>
      <c r="R9" s="6"/>
    </row>
    <row r="10" spans="1:18" ht="24.75" customHeight="1" x14ac:dyDescent="0.3">
      <c r="A10" s="16" t="s">
        <v>6</v>
      </c>
      <c r="B10" s="16"/>
      <c r="C10" s="5">
        <f t="shared" si="3"/>
        <v>6713461617.6899996</v>
      </c>
      <c r="D10" s="5">
        <f t="shared" si="3"/>
        <v>4871229028.0199995</v>
      </c>
      <c r="E10" s="9">
        <f t="shared" si="3"/>
        <v>4643293418.5900002</v>
      </c>
      <c r="F10" s="5">
        <f t="shared" si="3"/>
        <v>4799588000</v>
      </c>
      <c r="G10" s="5">
        <f t="shared" si="3"/>
        <v>4979384000</v>
      </c>
      <c r="H10" s="5">
        <f t="shared" si="3"/>
        <v>5166371000</v>
      </c>
      <c r="I10" s="5">
        <f t="shared" si="3"/>
        <v>5360838000</v>
      </c>
      <c r="J10" s="5">
        <f t="shared" si="3"/>
        <v>5563083997</v>
      </c>
      <c r="K10" s="5">
        <f t="shared" si="3"/>
        <v>5773419000</v>
      </c>
      <c r="L10" s="5">
        <f t="shared" si="3"/>
        <v>5992168000</v>
      </c>
      <c r="M10" s="5">
        <f t="shared" si="3"/>
        <v>6219668000</v>
      </c>
      <c r="N10" s="5">
        <f t="shared" si="3"/>
        <v>6456266000</v>
      </c>
      <c r="O10" s="5">
        <f t="shared" si="3"/>
        <v>66538770061.299995</v>
      </c>
      <c r="P10" s="6"/>
      <c r="Q10" s="6"/>
      <c r="R10" s="6"/>
    </row>
    <row r="11" spans="1:18" ht="24.75" customHeight="1" x14ac:dyDescent="0.3">
      <c r="A11" s="16" t="s">
        <v>7</v>
      </c>
      <c r="B11" s="16"/>
      <c r="C11" s="5">
        <f t="shared" si="3"/>
        <v>0</v>
      </c>
      <c r="D11" s="5">
        <f t="shared" si="3"/>
        <v>0</v>
      </c>
      <c r="E11" s="9">
        <f t="shared" si="3"/>
        <v>0</v>
      </c>
      <c r="F11" s="5">
        <f t="shared" si="3"/>
        <v>0</v>
      </c>
      <c r="G11" s="5">
        <f t="shared" si="3"/>
        <v>0</v>
      </c>
      <c r="H11" s="5">
        <f t="shared" si="3"/>
        <v>0</v>
      </c>
      <c r="I11" s="5">
        <f t="shared" si="3"/>
        <v>0</v>
      </c>
      <c r="J11" s="5">
        <f t="shared" si="3"/>
        <v>0</v>
      </c>
      <c r="K11" s="5">
        <f t="shared" si="3"/>
        <v>0</v>
      </c>
      <c r="L11" s="5">
        <f t="shared" si="3"/>
        <v>0</v>
      </c>
      <c r="M11" s="5">
        <f t="shared" si="3"/>
        <v>0</v>
      </c>
      <c r="N11" s="5">
        <f t="shared" si="3"/>
        <v>0</v>
      </c>
      <c r="O11" s="5">
        <f t="shared" si="3"/>
        <v>0</v>
      </c>
      <c r="P11" s="6"/>
      <c r="Q11" s="6"/>
      <c r="R11" s="6"/>
    </row>
    <row r="12" spans="1:18" ht="77.25" customHeight="1" x14ac:dyDescent="0.3">
      <c r="A12" s="25" t="s">
        <v>11</v>
      </c>
      <c r="B12" s="26"/>
      <c r="C12" s="5">
        <f>C13+C17</f>
        <v>484642913.54000002</v>
      </c>
      <c r="D12" s="5">
        <f t="shared" ref="D12:E12" si="4">D13+D17</f>
        <v>662919537.49000001</v>
      </c>
      <c r="E12" s="9">
        <f t="shared" si="4"/>
        <v>474150891.35000002</v>
      </c>
      <c r="F12" s="5">
        <f>F13+F17</f>
        <v>0</v>
      </c>
      <c r="G12" s="5">
        <f t="shared" ref="G12:N12" si="5">G13+G17</f>
        <v>0</v>
      </c>
      <c r="H12" s="5">
        <f t="shared" si="5"/>
        <v>0</v>
      </c>
      <c r="I12" s="5">
        <f t="shared" si="5"/>
        <v>0</v>
      </c>
      <c r="J12" s="5">
        <f t="shared" si="5"/>
        <v>0</v>
      </c>
      <c r="K12" s="5">
        <f t="shared" si="5"/>
        <v>0</v>
      </c>
      <c r="L12" s="5">
        <f t="shared" si="5"/>
        <v>0</v>
      </c>
      <c r="M12" s="5">
        <f t="shared" si="5"/>
        <v>0</v>
      </c>
      <c r="N12" s="5">
        <f t="shared" si="5"/>
        <v>0</v>
      </c>
      <c r="O12" s="5">
        <f>SUM(C12:N12)</f>
        <v>1621713342.3800001</v>
      </c>
      <c r="P12" s="6"/>
      <c r="Q12" s="6"/>
      <c r="R12" s="6"/>
    </row>
    <row r="13" spans="1:18" ht="24.75" customHeight="1" x14ac:dyDescent="0.3">
      <c r="A13" s="23" t="s">
        <v>8</v>
      </c>
      <c r="B13" s="24"/>
      <c r="C13" s="5">
        <f>C14+C15+C16</f>
        <v>484642913.54000002</v>
      </c>
      <c r="D13" s="5">
        <f t="shared" ref="D13:N13" si="6">D14+D15+D16</f>
        <v>662919537.49000001</v>
      </c>
      <c r="E13" s="9">
        <f t="shared" si="6"/>
        <v>474150891.35000002</v>
      </c>
      <c r="F13" s="5">
        <f t="shared" si="6"/>
        <v>0</v>
      </c>
      <c r="G13" s="5">
        <f t="shared" si="6"/>
        <v>0</v>
      </c>
      <c r="H13" s="5">
        <f t="shared" si="6"/>
        <v>0</v>
      </c>
      <c r="I13" s="5">
        <f t="shared" si="6"/>
        <v>0</v>
      </c>
      <c r="J13" s="5">
        <f t="shared" si="6"/>
        <v>0</v>
      </c>
      <c r="K13" s="5">
        <f t="shared" si="6"/>
        <v>0</v>
      </c>
      <c r="L13" s="5">
        <f t="shared" si="6"/>
        <v>0</v>
      </c>
      <c r="M13" s="5">
        <f t="shared" si="6"/>
        <v>0</v>
      </c>
      <c r="N13" s="5">
        <f t="shared" si="6"/>
        <v>0</v>
      </c>
      <c r="O13" s="5">
        <f t="shared" ref="O13:O17" si="7">SUM(C13:N13)</f>
        <v>1621713342.3800001</v>
      </c>
      <c r="P13" s="6"/>
      <c r="Q13" s="6"/>
      <c r="R13" s="6"/>
    </row>
    <row r="14" spans="1:18" ht="24.75" customHeight="1" x14ac:dyDescent="0.3">
      <c r="A14" s="13" t="s">
        <v>4</v>
      </c>
      <c r="B14" s="14"/>
      <c r="C14" s="5">
        <v>0</v>
      </c>
      <c r="D14" s="5">
        <v>0</v>
      </c>
      <c r="E14" s="9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f t="shared" si="7"/>
        <v>0</v>
      </c>
      <c r="P14" s="6"/>
      <c r="Q14" s="6"/>
      <c r="R14" s="6"/>
    </row>
    <row r="15" spans="1:18" ht="24.75" customHeight="1" x14ac:dyDescent="0.3">
      <c r="A15" s="13" t="s">
        <v>5</v>
      </c>
      <c r="B15" s="14"/>
      <c r="C15" s="5">
        <v>0</v>
      </c>
      <c r="D15" s="5">
        <v>0</v>
      </c>
      <c r="E15" s="9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f t="shared" si="7"/>
        <v>0</v>
      </c>
      <c r="P15" s="6"/>
      <c r="Q15" s="6"/>
      <c r="R15" s="6"/>
    </row>
    <row r="16" spans="1:18" ht="24.75" customHeight="1" x14ac:dyDescent="0.3">
      <c r="A16" s="13" t="s">
        <v>6</v>
      </c>
      <c r="B16" s="14"/>
      <c r="C16" s="5">
        <v>484642913.54000002</v>
      </c>
      <c r="D16" s="5">
        <v>662919537.49000001</v>
      </c>
      <c r="E16" s="9">
        <v>474150891.35000002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f t="shared" si="7"/>
        <v>1621713342.3800001</v>
      </c>
      <c r="P16" s="6"/>
      <c r="Q16" s="6"/>
      <c r="R16" s="6"/>
    </row>
    <row r="17" spans="1:18" ht="24.75" customHeight="1" x14ac:dyDescent="0.3">
      <c r="A17" s="13" t="s">
        <v>7</v>
      </c>
      <c r="B17" s="14"/>
      <c r="C17" s="5">
        <v>0</v>
      </c>
      <c r="D17" s="5">
        <v>0</v>
      </c>
      <c r="E17" s="9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f t="shared" si="7"/>
        <v>0</v>
      </c>
      <c r="P17" s="6"/>
      <c r="Q17" s="6"/>
      <c r="R17" s="6"/>
    </row>
    <row r="18" spans="1:18" ht="102" customHeight="1" x14ac:dyDescent="0.3">
      <c r="A18" s="20" t="s">
        <v>12</v>
      </c>
      <c r="B18" s="20"/>
      <c r="C18" s="5">
        <f>C19+C23</f>
        <v>382892812.72999996</v>
      </c>
      <c r="D18" s="5">
        <f t="shared" ref="D18:N18" si="8">D19+D23</f>
        <v>363601375.94999999</v>
      </c>
      <c r="E18" s="9">
        <f t="shared" si="8"/>
        <v>332740336.05000001</v>
      </c>
      <c r="F18" s="5">
        <f t="shared" si="8"/>
        <v>294551500</v>
      </c>
      <c r="G18" s="5">
        <f t="shared" si="8"/>
        <v>298086000</v>
      </c>
      <c r="H18" s="5">
        <f t="shared" si="8"/>
        <v>294551100</v>
      </c>
      <c r="I18" s="5">
        <f t="shared" si="8"/>
        <v>226704200</v>
      </c>
      <c r="J18" s="5">
        <f t="shared" si="8"/>
        <v>427646890</v>
      </c>
      <c r="K18" s="5">
        <f t="shared" si="8"/>
        <v>377652900</v>
      </c>
      <c r="L18" s="5">
        <f t="shared" si="8"/>
        <v>272037200</v>
      </c>
      <c r="M18" s="5">
        <f t="shared" si="8"/>
        <v>255251700</v>
      </c>
      <c r="N18" s="5">
        <f t="shared" si="8"/>
        <v>258476100</v>
      </c>
      <c r="O18" s="5">
        <f>SUM(C18:N18)</f>
        <v>3784192114.73</v>
      </c>
      <c r="P18" s="6"/>
      <c r="Q18" s="6"/>
      <c r="R18" s="6"/>
    </row>
    <row r="19" spans="1:18" ht="18.75" customHeight="1" x14ac:dyDescent="0.3">
      <c r="A19" s="15" t="s">
        <v>8</v>
      </c>
      <c r="B19" s="15"/>
      <c r="C19" s="5">
        <f>C20+C21+C22</f>
        <v>382892812.72999996</v>
      </c>
      <c r="D19" s="5">
        <f t="shared" ref="D19:N19" si="9">D20+D21+D22</f>
        <v>363601375.94999999</v>
      </c>
      <c r="E19" s="9">
        <f t="shared" si="9"/>
        <v>332740336.05000001</v>
      </c>
      <c r="F19" s="5">
        <f t="shared" si="9"/>
        <v>294551500</v>
      </c>
      <c r="G19" s="5">
        <f t="shared" si="9"/>
        <v>298086000</v>
      </c>
      <c r="H19" s="5">
        <f t="shared" si="9"/>
        <v>294551100</v>
      </c>
      <c r="I19" s="5">
        <f t="shared" si="9"/>
        <v>226704200</v>
      </c>
      <c r="J19" s="5">
        <f t="shared" si="9"/>
        <v>427646890</v>
      </c>
      <c r="K19" s="5">
        <f t="shared" si="9"/>
        <v>377652900</v>
      </c>
      <c r="L19" s="5">
        <f t="shared" si="9"/>
        <v>272037200</v>
      </c>
      <c r="M19" s="5">
        <f t="shared" si="9"/>
        <v>255251700</v>
      </c>
      <c r="N19" s="5">
        <f t="shared" si="9"/>
        <v>258476100</v>
      </c>
      <c r="O19" s="5">
        <f>SUM(C19:N19)</f>
        <v>3784192114.73</v>
      </c>
      <c r="P19" s="6"/>
      <c r="Q19" s="6"/>
      <c r="R19" s="6"/>
    </row>
    <row r="20" spans="1:18" ht="18.75" customHeight="1" x14ac:dyDescent="0.3">
      <c r="A20" s="16" t="s">
        <v>4</v>
      </c>
      <c r="B20" s="16"/>
      <c r="C20" s="5">
        <v>0</v>
      </c>
      <c r="D20" s="5">
        <v>0</v>
      </c>
      <c r="E20" s="9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f>SUM(C20:N20)</f>
        <v>0</v>
      </c>
      <c r="P20" s="6"/>
      <c r="Q20" s="6"/>
      <c r="R20" s="6"/>
    </row>
    <row r="21" spans="1:18" ht="18.75" customHeight="1" x14ac:dyDescent="0.3">
      <c r="A21" s="16" t="s">
        <v>5</v>
      </c>
      <c r="B21" s="16"/>
      <c r="C21" s="5">
        <v>0</v>
      </c>
      <c r="D21" s="5">
        <v>0</v>
      </c>
      <c r="E21" s="9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f>SUM(C21:N21)</f>
        <v>0</v>
      </c>
      <c r="P21" s="6"/>
      <c r="Q21" s="6"/>
      <c r="R21" s="6"/>
    </row>
    <row r="22" spans="1:18" ht="18.75" customHeight="1" x14ac:dyDescent="0.3">
      <c r="A22" s="16" t="s">
        <v>6</v>
      </c>
      <c r="B22" s="16"/>
      <c r="C22" s="5">
        <v>382892812.72999996</v>
      </c>
      <c r="D22" s="5">
        <v>363601375.94999999</v>
      </c>
      <c r="E22" s="9">
        <v>332740336.05000001</v>
      </c>
      <c r="F22" s="12">
        <v>294551500</v>
      </c>
      <c r="G22" s="12">
        <v>298086000</v>
      </c>
      <c r="H22" s="12">
        <v>294551100</v>
      </c>
      <c r="I22" s="12">
        <v>226704200</v>
      </c>
      <c r="J22" s="12">
        <v>427646890</v>
      </c>
      <c r="K22" s="12">
        <v>377652900</v>
      </c>
      <c r="L22" s="12">
        <v>272037200</v>
      </c>
      <c r="M22" s="12">
        <v>255251700</v>
      </c>
      <c r="N22" s="12">
        <v>258476100</v>
      </c>
      <c r="O22" s="5">
        <f>SUM(C22:N22)</f>
        <v>3784192114.73</v>
      </c>
      <c r="P22" s="6"/>
      <c r="Q22" s="6"/>
      <c r="R22" s="6"/>
    </row>
    <row r="23" spans="1:18" ht="18.75" customHeight="1" x14ac:dyDescent="0.3">
      <c r="A23" s="16" t="s">
        <v>7</v>
      </c>
      <c r="B23" s="16"/>
      <c r="C23" s="5">
        <v>0</v>
      </c>
      <c r="D23" s="5">
        <v>0</v>
      </c>
      <c r="E23" s="9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f t="shared" ref="O23" si="10">SUM(C23:N23)</f>
        <v>0</v>
      </c>
      <c r="P23" s="6"/>
      <c r="Q23" s="6"/>
      <c r="R23" s="6"/>
    </row>
    <row r="24" spans="1:18" ht="79.5" customHeight="1" x14ac:dyDescent="0.3">
      <c r="A24" s="21" t="s">
        <v>13</v>
      </c>
      <c r="B24" s="22"/>
      <c r="C24" s="5">
        <f>C25+C29</f>
        <v>30561600</v>
      </c>
      <c r="D24" s="5">
        <f>D25+D29</f>
        <v>98246900</v>
      </c>
      <c r="E24" s="9">
        <f t="shared" ref="E24:I24" si="11">E25+E29</f>
        <v>99858700</v>
      </c>
      <c r="F24" s="5">
        <f t="shared" si="11"/>
        <v>0</v>
      </c>
      <c r="G24" s="5">
        <f t="shared" si="11"/>
        <v>0</v>
      </c>
      <c r="H24" s="5">
        <f t="shared" si="11"/>
        <v>0</v>
      </c>
      <c r="I24" s="5">
        <f t="shared" si="11"/>
        <v>0</v>
      </c>
      <c r="J24" s="5">
        <f>J25+J29</f>
        <v>0</v>
      </c>
      <c r="K24" s="5">
        <f t="shared" ref="K24:N24" si="12">K25+K29</f>
        <v>0</v>
      </c>
      <c r="L24" s="5">
        <f t="shared" si="12"/>
        <v>0</v>
      </c>
      <c r="M24" s="5">
        <f t="shared" si="12"/>
        <v>0</v>
      </c>
      <c r="N24" s="5">
        <f t="shared" si="12"/>
        <v>0</v>
      </c>
      <c r="O24" s="5">
        <f>SUM(C24:N24)</f>
        <v>228667200</v>
      </c>
      <c r="P24" s="6"/>
      <c r="Q24" s="6"/>
      <c r="R24" s="6"/>
    </row>
    <row r="25" spans="1:18" ht="22.5" customHeight="1" x14ac:dyDescent="0.3">
      <c r="A25" s="23" t="s">
        <v>8</v>
      </c>
      <c r="B25" s="24"/>
      <c r="C25" s="5">
        <f>C26+C27+C28</f>
        <v>30561600</v>
      </c>
      <c r="D25" s="5">
        <f>D26+D27+D28</f>
        <v>98246900</v>
      </c>
      <c r="E25" s="9">
        <f>E26+E27+E28</f>
        <v>99858700</v>
      </c>
      <c r="F25" s="5">
        <f>F26+F27+F28</f>
        <v>0</v>
      </c>
      <c r="G25" s="5">
        <f t="shared" ref="G25:N25" si="13">G26+G27+G28</f>
        <v>0</v>
      </c>
      <c r="H25" s="5">
        <f t="shared" si="13"/>
        <v>0</v>
      </c>
      <c r="I25" s="5">
        <f t="shared" si="13"/>
        <v>0</v>
      </c>
      <c r="J25" s="5">
        <f t="shared" si="13"/>
        <v>0</v>
      </c>
      <c r="K25" s="5">
        <f t="shared" si="13"/>
        <v>0</v>
      </c>
      <c r="L25" s="5">
        <f t="shared" si="13"/>
        <v>0</v>
      </c>
      <c r="M25" s="5">
        <f t="shared" si="13"/>
        <v>0</v>
      </c>
      <c r="N25" s="5">
        <f t="shared" si="13"/>
        <v>0</v>
      </c>
      <c r="O25" s="5">
        <f>SUM(C25:N25)</f>
        <v>228667200</v>
      </c>
      <c r="P25" s="6"/>
      <c r="Q25" s="6"/>
      <c r="R25" s="6"/>
    </row>
    <row r="26" spans="1:18" ht="22.5" customHeight="1" x14ac:dyDescent="0.3">
      <c r="A26" s="13" t="s">
        <v>4</v>
      </c>
      <c r="B26" s="14"/>
      <c r="C26" s="5">
        <v>11162400</v>
      </c>
      <c r="D26" s="5">
        <v>35884100</v>
      </c>
      <c r="E26" s="9">
        <v>35500700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f>SUM(C26:N26)</f>
        <v>82547200</v>
      </c>
      <c r="P26" s="6"/>
      <c r="Q26" s="6"/>
      <c r="R26" s="6"/>
    </row>
    <row r="27" spans="1:18" ht="22.5" customHeight="1" x14ac:dyDescent="0.3">
      <c r="A27" s="13" t="s">
        <v>5</v>
      </c>
      <c r="B27" s="14"/>
      <c r="C27" s="5">
        <v>17459200</v>
      </c>
      <c r="D27" s="5">
        <v>56126500</v>
      </c>
      <c r="E27" s="9">
        <v>57922200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f>SUM(C27:N27)</f>
        <v>131507900</v>
      </c>
      <c r="P27" s="6"/>
      <c r="Q27" s="6"/>
      <c r="R27" s="6"/>
    </row>
    <row r="28" spans="1:18" ht="22.5" customHeight="1" x14ac:dyDescent="0.3">
      <c r="A28" s="13" t="s">
        <v>6</v>
      </c>
      <c r="B28" s="14"/>
      <c r="C28" s="5">
        <v>1940000</v>
      </c>
      <c r="D28" s="5">
        <v>6236300</v>
      </c>
      <c r="E28" s="9">
        <v>6435800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f t="shared" ref="O28:O29" si="14">SUM(C28:N28)</f>
        <v>14612100</v>
      </c>
      <c r="P28" s="6"/>
      <c r="Q28" s="6"/>
      <c r="R28" s="6"/>
    </row>
    <row r="29" spans="1:18" ht="22.5" customHeight="1" x14ac:dyDescent="0.3">
      <c r="A29" s="13" t="s">
        <v>7</v>
      </c>
      <c r="B29" s="14"/>
      <c r="C29" s="5">
        <v>0</v>
      </c>
      <c r="D29" s="5">
        <v>0</v>
      </c>
      <c r="E29" s="9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f t="shared" si="14"/>
        <v>0</v>
      </c>
      <c r="P29" s="6"/>
      <c r="Q29" s="6"/>
      <c r="R29" s="6"/>
    </row>
    <row r="30" spans="1:18" ht="81" customHeight="1" x14ac:dyDescent="0.3">
      <c r="A30" s="17" t="s">
        <v>14</v>
      </c>
      <c r="B30" s="17"/>
      <c r="C30" s="5">
        <f>C31+C35</f>
        <v>442737796.80000001</v>
      </c>
      <c r="D30" s="5">
        <f t="shared" ref="D30:N30" si="15">D31+D35</f>
        <v>440043354.89999998</v>
      </c>
      <c r="E30" s="9">
        <f t="shared" si="15"/>
        <v>440000000</v>
      </c>
      <c r="F30" s="5">
        <f t="shared" si="15"/>
        <v>0</v>
      </c>
      <c r="G30" s="5">
        <f t="shared" si="15"/>
        <v>0</v>
      </c>
      <c r="H30" s="5">
        <f t="shared" si="15"/>
        <v>0</v>
      </c>
      <c r="I30" s="5">
        <f t="shared" si="15"/>
        <v>0</v>
      </c>
      <c r="J30" s="5">
        <f t="shared" si="15"/>
        <v>0</v>
      </c>
      <c r="K30" s="5">
        <f t="shared" si="15"/>
        <v>0</v>
      </c>
      <c r="L30" s="5">
        <f t="shared" si="15"/>
        <v>0</v>
      </c>
      <c r="M30" s="5">
        <f t="shared" si="15"/>
        <v>0</v>
      </c>
      <c r="N30" s="5">
        <f t="shared" si="15"/>
        <v>0</v>
      </c>
      <c r="O30" s="5">
        <f t="shared" ref="O30:O41" si="16">SUM(C30:N30)</f>
        <v>1322781151.7</v>
      </c>
      <c r="Q30" s="6"/>
    </row>
    <row r="31" spans="1:18" ht="18.75" customHeight="1" x14ac:dyDescent="0.3">
      <c r="A31" s="15" t="s">
        <v>8</v>
      </c>
      <c r="B31" s="15"/>
      <c r="C31" s="5">
        <f>C32+C33+C34</f>
        <v>442737796.80000001</v>
      </c>
      <c r="D31" s="5">
        <f t="shared" ref="D31:N31" si="17">D32+D33+D34</f>
        <v>440043354.89999998</v>
      </c>
      <c r="E31" s="9">
        <f t="shared" si="17"/>
        <v>440000000</v>
      </c>
      <c r="F31" s="5">
        <f t="shared" si="17"/>
        <v>0</v>
      </c>
      <c r="G31" s="5">
        <f t="shared" si="17"/>
        <v>0</v>
      </c>
      <c r="H31" s="5">
        <f t="shared" si="17"/>
        <v>0</v>
      </c>
      <c r="I31" s="5">
        <f t="shared" si="17"/>
        <v>0</v>
      </c>
      <c r="J31" s="5">
        <f t="shared" si="17"/>
        <v>0</v>
      </c>
      <c r="K31" s="5">
        <f t="shared" si="17"/>
        <v>0</v>
      </c>
      <c r="L31" s="5">
        <f t="shared" si="17"/>
        <v>0</v>
      </c>
      <c r="M31" s="5">
        <f t="shared" si="17"/>
        <v>0</v>
      </c>
      <c r="N31" s="5">
        <f t="shared" si="17"/>
        <v>0</v>
      </c>
      <c r="O31" s="5">
        <f t="shared" si="16"/>
        <v>1322781151.7</v>
      </c>
      <c r="Q31" s="6"/>
    </row>
    <row r="32" spans="1:18" ht="18.75" customHeight="1" x14ac:dyDescent="0.3">
      <c r="A32" s="16" t="s">
        <v>4</v>
      </c>
      <c r="B32" s="16"/>
      <c r="C32" s="5">
        <v>0</v>
      </c>
      <c r="D32" s="5">
        <v>0</v>
      </c>
      <c r="E32" s="9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f t="shared" si="16"/>
        <v>0</v>
      </c>
      <c r="Q32" s="6"/>
    </row>
    <row r="33" spans="1:18" ht="18.75" customHeight="1" x14ac:dyDescent="0.3">
      <c r="A33" s="16" t="s">
        <v>5</v>
      </c>
      <c r="B33" s="16"/>
      <c r="C33" s="5">
        <v>216062400</v>
      </c>
      <c r="D33" s="5">
        <v>216062400</v>
      </c>
      <c r="E33" s="9">
        <v>216062400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f t="shared" si="16"/>
        <v>648187200</v>
      </c>
      <c r="Q33" s="6"/>
    </row>
    <row r="34" spans="1:18" ht="18.75" customHeight="1" x14ac:dyDescent="0.3">
      <c r="A34" s="16" t="s">
        <v>6</v>
      </c>
      <c r="B34" s="16"/>
      <c r="C34" s="5">
        <v>226675396.80000001</v>
      </c>
      <c r="D34" s="5">
        <v>223980954.90000001</v>
      </c>
      <c r="E34" s="9">
        <v>223937600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f t="shared" si="16"/>
        <v>674593951.70000005</v>
      </c>
      <c r="Q34" s="6"/>
    </row>
    <row r="35" spans="1:18" ht="18.75" customHeight="1" x14ac:dyDescent="0.3">
      <c r="A35" s="16" t="s">
        <v>7</v>
      </c>
      <c r="B35" s="16"/>
      <c r="C35" s="5">
        <v>0</v>
      </c>
      <c r="D35" s="5">
        <v>0</v>
      </c>
      <c r="E35" s="9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f t="shared" si="16"/>
        <v>0</v>
      </c>
      <c r="Q35" s="6"/>
    </row>
    <row r="36" spans="1:18" ht="103.5" customHeight="1" x14ac:dyDescent="0.3">
      <c r="A36" s="20" t="s">
        <v>15</v>
      </c>
      <c r="B36" s="20"/>
      <c r="C36" s="5">
        <f>C37+C41</f>
        <v>2590416891.0500002</v>
      </c>
      <c r="D36" s="5">
        <f t="shared" ref="D36:E36" si="18">D37+D41</f>
        <v>2125146900</v>
      </c>
      <c r="E36" s="9">
        <f t="shared" si="18"/>
        <v>2030074454.46</v>
      </c>
      <c r="F36" s="5">
        <f>F37+F41</f>
        <v>0</v>
      </c>
      <c r="G36" s="5">
        <f t="shared" ref="G36:N36" si="19">G37+G41</f>
        <v>0</v>
      </c>
      <c r="H36" s="5">
        <f t="shared" si="19"/>
        <v>0</v>
      </c>
      <c r="I36" s="5">
        <f t="shared" si="19"/>
        <v>0</v>
      </c>
      <c r="J36" s="5">
        <f t="shared" si="19"/>
        <v>0</v>
      </c>
      <c r="K36" s="5">
        <f t="shared" si="19"/>
        <v>0</v>
      </c>
      <c r="L36" s="5">
        <f t="shared" si="19"/>
        <v>0</v>
      </c>
      <c r="M36" s="5">
        <f t="shared" si="19"/>
        <v>0</v>
      </c>
      <c r="N36" s="5">
        <f t="shared" si="19"/>
        <v>0</v>
      </c>
      <c r="O36" s="5">
        <f t="shared" si="16"/>
        <v>6745638245.5100002</v>
      </c>
      <c r="Q36" s="6"/>
    </row>
    <row r="37" spans="1:18" ht="18.75" customHeight="1" x14ac:dyDescent="0.3">
      <c r="A37" s="15" t="s">
        <v>8</v>
      </c>
      <c r="B37" s="15"/>
      <c r="C37" s="5">
        <f>C38+C39+C40</f>
        <v>2590416891.0500002</v>
      </c>
      <c r="D37" s="5">
        <f t="shared" ref="D37:N37" si="20">D38+D39+D40</f>
        <v>2125146900</v>
      </c>
      <c r="E37" s="9">
        <f t="shared" si="20"/>
        <v>2030074454.46</v>
      </c>
      <c r="F37" s="5">
        <f t="shared" si="20"/>
        <v>0</v>
      </c>
      <c r="G37" s="5">
        <f t="shared" si="20"/>
        <v>0</v>
      </c>
      <c r="H37" s="5">
        <f t="shared" si="20"/>
        <v>0</v>
      </c>
      <c r="I37" s="5">
        <f t="shared" si="20"/>
        <v>0</v>
      </c>
      <c r="J37" s="5">
        <f t="shared" si="20"/>
        <v>0</v>
      </c>
      <c r="K37" s="5">
        <f t="shared" si="20"/>
        <v>0</v>
      </c>
      <c r="L37" s="5">
        <f t="shared" si="20"/>
        <v>0</v>
      </c>
      <c r="M37" s="5">
        <f t="shared" si="20"/>
        <v>0</v>
      </c>
      <c r="N37" s="5">
        <f t="shared" si="20"/>
        <v>0</v>
      </c>
      <c r="O37" s="5">
        <f t="shared" si="16"/>
        <v>6745638245.5100002</v>
      </c>
      <c r="Q37" s="6"/>
    </row>
    <row r="38" spans="1:18" ht="18.75" customHeight="1" x14ac:dyDescent="0.3">
      <c r="A38" s="16" t="s">
        <v>4</v>
      </c>
      <c r="B38" s="16"/>
      <c r="C38" s="5">
        <v>0</v>
      </c>
      <c r="D38" s="5">
        <v>0</v>
      </c>
      <c r="E38" s="9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f t="shared" si="16"/>
        <v>0</v>
      </c>
      <c r="Q38" s="6"/>
    </row>
    <row r="39" spans="1:18" ht="18.75" customHeight="1" x14ac:dyDescent="0.3">
      <c r="A39" s="16" t="s">
        <v>5</v>
      </c>
      <c r="B39" s="16"/>
      <c r="C39" s="5">
        <v>1849990123.5</v>
      </c>
      <c r="D39" s="5">
        <v>1912632100</v>
      </c>
      <c r="E39" s="9">
        <v>1802478800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f t="shared" si="16"/>
        <v>5565101023.5</v>
      </c>
      <c r="Q39" s="6"/>
    </row>
    <row r="40" spans="1:18" ht="18.75" customHeight="1" x14ac:dyDescent="0.3">
      <c r="A40" s="16" t="s">
        <v>6</v>
      </c>
      <c r="B40" s="16"/>
      <c r="C40" s="5">
        <v>740426767.55000007</v>
      </c>
      <c r="D40" s="5">
        <v>212514800</v>
      </c>
      <c r="E40" s="9">
        <v>227595654.46000001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f t="shared" si="16"/>
        <v>1180537222.01</v>
      </c>
      <c r="Q40" s="6"/>
    </row>
    <row r="41" spans="1:18" ht="18.75" customHeight="1" x14ac:dyDescent="0.3">
      <c r="A41" s="16" t="s">
        <v>7</v>
      </c>
      <c r="B41" s="16"/>
      <c r="C41" s="5">
        <v>0</v>
      </c>
      <c r="D41" s="5">
        <v>0</v>
      </c>
      <c r="E41" s="9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f t="shared" si="16"/>
        <v>0</v>
      </c>
      <c r="Q41" s="6"/>
    </row>
    <row r="42" spans="1:18" ht="96" customHeight="1" x14ac:dyDescent="0.3">
      <c r="A42" s="18" t="s">
        <v>16</v>
      </c>
      <c r="B42" s="19"/>
      <c r="C42" s="5">
        <f>C43+C47</f>
        <v>437500000</v>
      </c>
      <c r="D42" s="5">
        <f>D43+D47</f>
        <v>437500000</v>
      </c>
      <c r="E42" s="9">
        <f t="shared" ref="E42:N42" si="21">E43+E47</f>
        <v>437500000</v>
      </c>
      <c r="F42" s="5">
        <f>F43+F47</f>
        <v>0</v>
      </c>
      <c r="G42" s="5">
        <f>G43+G47</f>
        <v>0</v>
      </c>
      <c r="H42" s="5">
        <f t="shared" si="21"/>
        <v>0</v>
      </c>
      <c r="I42" s="5">
        <f t="shared" si="21"/>
        <v>0</v>
      </c>
      <c r="J42" s="5">
        <f>J43+J47</f>
        <v>0</v>
      </c>
      <c r="K42" s="5">
        <f t="shared" si="21"/>
        <v>0</v>
      </c>
      <c r="L42" s="5">
        <f t="shared" si="21"/>
        <v>0</v>
      </c>
      <c r="M42" s="5">
        <f t="shared" si="21"/>
        <v>0</v>
      </c>
      <c r="N42" s="5">
        <f t="shared" si="21"/>
        <v>0</v>
      </c>
      <c r="O42" s="5">
        <f>SUM(C42:N42)</f>
        <v>1312500000</v>
      </c>
      <c r="P42" s="6"/>
      <c r="Q42" s="6"/>
      <c r="R42" s="6"/>
    </row>
    <row r="43" spans="1:18" ht="31.5" customHeight="1" x14ac:dyDescent="0.3">
      <c r="A43" s="23" t="s">
        <v>8</v>
      </c>
      <c r="B43" s="24"/>
      <c r="C43" s="5">
        <f>C44+C45+C46</f>
        <v>437500000</v>
      </c>
      <c r="D43" s="5">
        <f t="shared" ref="D43:N43" si="22">D44+D45+D46</f>
        <v>437500000</v>
      </c>
      <c r="E43" s="9">
        <f t="shared" si="22"/>
        <v>437500000</v>
      </c>
      <c r="F43" s="5">
        <f>F44+F45+F46</f>
        <v>0</v>
      </c>
      <c r="G43" s="5">
        <f t="shared" si="22"/>
        <v>0</v>
      </c>
      <c r="H43" s="5">
        <f t="shared" si="22"/>
        <v>0</v>
      </c>
      <c r="I43" s="5">
        <f t="shared" si="22"/>
        <v>0</v>
      </c>
      <c r="J43" s="5">
        <f t="shared" si="22"/>
        <v>0</v>
      </c>
      <c r="K43" s="5">
        <f t="shared" si="22"/>
        <v>0</v>
      </c>
      <c r="L43" s="5">
        <f t="shared" si="22"/>
        <v>0</v>
      </c>
      <c r="M43" s="5">
        <f t="shared" si="22"/>
        <v>0</v>
      </c>
      <c r="N43" s="5">
        <f t="shared" si="22"/>
        <v>0</v>
      </c>
      <c r="O43" s="5">
        <f>SUM(C43:N43)</f>
        <v>1312500000</v>
      </c>
      <c r="P43" s="6"/>
      <c r="Q43" s="6"/>
      <c r="R43" s="6"/>
    </row>
    <row r="44" spans="1:18" ht="31.5" customHeight="1" x14ac:dyDescent="0.3">
      <c r="A44" s="13" t="s">
        <v>4</v>
      </c>
      <c r="B44" s="14"/>
      <c r="C44" s="5">
        <v>0</v>
      </c>
      <c r="D44" s="5">
        <v>0</v>
      </c>
      <c r="E44" s="9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f>SUM(C44:N44)</f>
        <v>0</v>
      </c>
      <c r="P44" s="6"/>
      <c r="Q44" s="6"/>
      <c r="R44" s="6"/>
    </row>
    <row r="45" spans="1:18" ht="31.5" customHeight="1" x14ac:dyDescent="0.3">
      <c r="A45" s="13" t="s">
        <v>5</v>
      </c>
      <c r="B45" s="14"/>
      <c r="C45" s="5">
        <v>350000000</v>
      </c>
      <c r="D45" s="5">
        <v>350000000</v>
      </c>
      <c r="E45" s="9">
        <v>350000000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f>SUM(C45:N45)</f>
        <v>1050000000</v>
      </c>
      <c r="P45" s="6"/>
      <c r="Q45" s="6"/>
      <c r="R45" s="6"/>
    </row>
    <row r="46" spans="1:18" ht="31.5" customHeight="1" x14ac:dyDescent="0.3">
      <c r="A46" s="13" t="s">
        <v>6</v>
      </c>
      <c r="B46" s="14"/>
      <c r="C46" s="5">
        <v>87500000</v>
      </c>
      <c r="D46" s="5">
        <v>87500000</v>
      </c>
      <c r="E46" s="9">
        <v>87500000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f t="shared" ref="O46:O47" si="23">SUM(C46:N46)</f>
        <v>262500000</v>
      </c>
      <c r="P46" s="6"/>
      <c r="Q46" s="6"/>
      <c r="R46" s="6"/>
    </row>
    <row r="47" spans="1:18" ht="28.5" customHeight="1" x14ac:dyDescent="0.3">
      <c r="A47" s="13" t="s">
        <v>7</v>
      </c>
      <c r="B47" s="14"/>
      <c r="C47" s="5">
        <v>0</v>
      </c>
      <c r="D47" s="5">
        <v>0</v>
      </c>
      <c r="E47" s="9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f t="shared" si="23"/>
        <v>0</v>
      </c>
      <c r="P47" s="6"/>
      <c r="Q47" s="6"/>
      <c r="R47" s="6"/>
    </row>
    <row r="48" spans="1:18" ht="60.75" customHeight="1" x14ac:dyDescent="0.3">
      <c r="A48" s="17" t="s">
        <v>17</v>
      </c>
      <c r="B48" s="17"/>
      <c r="C48" s="5">
        <f>C53+C49</f>
        <v>1532566904.3699999</v>
      </c>
      <c r="D48" s="5">
        <f>D53+D49</f>
        <v>1604425135.95</v>
      </c>
      <c r="E48" s="9">
        <f>E53+E49</f>
        <v>1602490806.55</v>
      </c>
      <c r="F48" s="5">
        <f t="shared" ref="F48:M48" si="24">F53+F49</f>
        <v>1263618800</v>
      </c>
      <c r="G48" s="5">
        <f t="shared" si="24"/>
        <v>1275064718.7</v>
      </c>
      <c r="H48" s="5">
        <f>H53+H49</f>
        <v>1352564872.5899999</v>
      </c>
      <c r="I48" s="5">
        <f t="shared" si="24"/>
        <v>1499860449</v>
      </c>
      <c r="J48" s="5">
        <f t="shared" si="24"/>
        <v>1499860449</v>
      </c>
      <c r="K48" s="5">
        <f t="shared" si="24"/>
        <v>1579441697.0899999</v>
      </c>
      <c r="L48" s="5">
        <f t="shared" si="24"/>
        <v>1686463579.5899999</v>
      </c>
      <c r="M48" s="5">
        <f t="shared" si="24"/>
        <v>1732433736.02</v>
      </c>
      <c r="N48" s="5">
        <f>N53+N49</f>
        <v>1896409421.5999999</v>
      </c>
      <c r="O48" s="5">
        <f t="shared" ref="O48:O69" si="25">SUM(C48:N48)</f>
        <v>18525200570.459999</v>
      </c>
      <c r="P48" s="6"/>
      <c r="Q48" s="6"/>
      <c r="R48" s="6"/>
    </row>
    <row r="49" spans="1:18" ht="22.5" customHeight="1" x14ac:dyDescent="0.3">
      <c r="A49" s="15" t="s">
        <v>8</v>
      </c>
      <c r="B49" s="15"/>
      <c r="C49" s="5">
        <f>C50+C51+C52</f>
        <v>1532566904.3699999</v>
      </c>
      <c r="D49" s="5">
        <f t="shared" ref="D49:L49" si="26">D50+D51+D52</f>
        <v>1604425135.95</v>
      </c>
      <c r="E49" s="9">
        <f t="shared" si="26"/>
        <v>1602490806.55</v>
      </c>
      <c r="F49" s="5">
        <f t="shared" si="26"/>
        <v>1263618800</v>
      </c>
      <c r="G49" s="5">
        <f t="shared" si="26"/>
        <v>1275064718.7</v>
      </c>
      <c r="H49" s="5">
        <f t="shared" si="26"/>
        <v>1352564872.5899999</v>
      </c>
      <c r="I49" s="5">
        <f t="shared" si="26"/>
        <v>1499860449</v>
      </c>
      <c r="J49" s="5">
        <f t="shared" si="26"/>
        <v>1499860449</v>
      </c>
      <c r="K49" s="5">
        <f t="shared" si="26"/>
        <v>1579441697.0899999</v>
      </c>
      <c r="L49" s="5">
        <f t="shared" si="26"/>
        <v>1686463579.5899999</v>
      </c>
      <c r="M49" s="5">
        <f>M50+M51+M52</f>
        <v>1732433736.02</v>
      </c>
      <c r="N49" s="5">
        <f>N50+N51+N52</f>
        <v>1896409421.5999999</v>
      </c>
      <c r="O49" s="5">
        <f>SUM(C49:N49)</f>
        <v>18525200570.459999</v>
      </c>
      <c r="P49" s="6"/>
      <c r="Q49" s="6"/>
      <c r="R49" s="6"/>
    </row>
    <row r="50" spans="1:18" ht="22.5" customHeight="1" x14ac:dyDescent="0.3">
      <c r="A50" s="16" t="s">
        <v>4</v>
      </c>
      <c r="B50" s="16"/>
      <c r="C50" s="5">
        <v>0</v>
      </c>
      <c r="D50" s="5">
        <v>0</v>
      </c>
      <c r="E50" s="9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f t="shared" si="25"/>
        <v>0</v>
      </c>
      <c r="P50" s="6"/>
      <c r="Q50" s="6"/>
      <c r="R50" s="6"/>
    </row>
    <row r="51" spans="1:18" ht="22.5" customHeight="1" x14ac:dyDescent="0.3">
      <c r="A51" s="16" t="s">
        <v>5</v>
      </c>
      <c r="B51" s="16"/>
      <c r="C51" s="5">
        <v>0</v>
      </c>
      <c r="D51" s="5">
        <v>0</v>
      </c>
      <c r="E51" s="9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f t="shared" si="25"/>
        <v>0</v>
      </c>
      <c r="P51" s="6"/>
      <c r="Q51" s="6"/>
      <c r="R51" s="6"/>
    </row>
    <row r="52" spans="1:18" ht="18" customHeight="1" x14ac:dyDescent="0.3">
      <c r="A52" s="16" t="s">
        <v>6</v>
      </c>
      <c r="B52" s="16"/>
      <c r="C52" s="5">
        <v>1532566904.3699999</v>
      </c>
      <c r="D52" s="5">
        <v>1604425135.95</v>
      </c>
      <c r="E52" s="9">
        <v>1602490806.55</v>
      </c>
      <c r="F52" s="12">
        <v>1263618800</v>
      </c>
      <c r="G52" s="12">
        <v>1275064718.7</v>
      </c>
      <c r="H52" s="12">
        <v>1352564872.5899999</v>
      </c>
      <c r="I52" s="12">
        <v>1499860449</v>
      </c>
      <c r="J52" s="12">
        <v>1499860449</v>
      </c>
      <c r="K52" s="12">
        <v>1579441697.0899999</v>
      </c>
      <c r="L52" s="12">
        <v>1686463579.5899999</v>
      </c>
      <c r="M52" s="12">
        <v>1732433736.02</v>
      </c>
      <c r="N52" s="12">
        <v>1896409421.5999999</v>
      </c>
      <c r="O52" s="5">
        <f>SUM(C52:N52)</f>
        <v>18525200570.459999</v>
      </c>
      <c r="P52" s="6"/>
      <c r="Q52" s="6"/>
      <c r="R52" s="6"/>
    </row>
    <row r="53" spans="1:18" ht="22.5" customHeight="1" x14ac:dyDescent="0.3">
      <c r="A53" s="16" t="s">
        <v>7</v>
      </c>
      <c r="B53" s="16"/>
      <c r="C53" s="5">
        <v>0</v>
      </c>
      <c r="D53" s="5">
        <v>0</v>
      </c>
      <c r="E53" s="9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f t="shared" si="25"/>
        <v>0</v>
      </c>
      <c r="P53" s="6"/>
      <c r="Q53" s="6"/>
      <c r="R53" s="6"/>
    </row>
    <row r="54" spans="1:18" ht="60.75" customHeight="1" x14ac:dyDescent="0.3">
      <c r="A54" s="17" t="s">
        <v>10</v>
      </c>
      <c r="B54" s="17"/>
      <c r="C54" s="5">
        <f>C55+C59</f>
        <v>2206431014.9699998</v>
      </c>
      <c r="D54" s="5">
        <f t="shared" ref="D54:N54" si="27">D55+D59</f>
        <v>1594424066.54</v>
      </c>
      <c r="E54" s="9">
        <f t="shared" si="27"/>
        <v>1643806114.8699999</v>
      </c>
      <c r="F54" s="5">
        <f t="shared" si="27"/>
        <v>2725251300</v>
      </c>
      <c r="G54" s="5">
        <f t="shared" si="27"/>
        <v>2752576378.3000002</v>
      </c>
      <c r="H54" s="5">
        <f t="shared" si="27"/>
        <v>2574409200</v>
      </c>
      <c r="I54" s="5">
        <f t="shared" si="27"/>
        <v>2896110896.0700002</v>
      </c>
      <c r="J54" s="5">
        <f t="shared" si="27"/>
        <v>2897006600.0100002</v>
      </c>
      <c r="K54" s="5">
        <f t="shared" si="27"/>
        <v>2903043499.3899999</v>
      </c>
      <c r="L54" s="5">
        <f t="shared" si="27"/>
        <v>3028899157.5799999</v>
      </c>
      <c r="M54" s="5">
        <f t="shared" si="27"/>
        <v>3114116062.7399998</v>
      </c>
      <c r="N54" s="5">
        <f t="shared" si="27"/>
        <v>2927191600</v>
      </c>
      <c r="O54" s="5">
        <f t="shared" ref="O54:O65" si="28">SUM(C54:N54)</f>
        <v>31263265890.470001</v>
      </c>
      <c r="Q54" s="6"/>
    </row>
    <row r="55" spans="1:18" ht="18.75" customHeight="1" x14ac:dyDescent="0.3">
      <c r="A55" s="15" t="s">
        <v>8</v>
      </c>
      <c r="B55" s="15"/>
      <c r="C55" s="5">
        <f>C56+C57+C58</f>
        <v>2206431014.9699998</v>
      </c>
      <c r="D55" s="5">
        <f t="shared" ref="D55:N55" si="29">D56+D57+D58</f>
        <v>1594424066.54</v>
      </c>
      <c r="E55" s="9">
        <f t="shared" si="29"/>
        <v>1643806114.8699999</v>
      </c>
      <c r="F55" s="5">
        <f t="shared" si="29"/>
        <v>2725251300</v>
      </c>
      <c r="G55" s="5">
        <f t="shared" si="29"/>
        <v>2752576378.3000002</v>
      </c>
      <c r="H55" s="5">
        <f t="shared" si="29"/>
        <v>2574409200</v>
      </c>
      <c r="I55" s="5">
        <f t="shared" si="29"/>
        <v>2896110896.0700002</v>
      </c>
      <c r="J55" s="5">
        <f t="shared" si="29"/>
        <v>2897006600.0100002</v>
      </c>
      <c r="K55" s="5">
        <f t="shared" si="29"/>
        <v>2903043499.3899999</v>
      </c>
      <c r="L55" s="5">
        <f t="shared" si="29"/>
        <v>3028899157.5799999</v>
      </c>
      <c r="M55" s="5">
        <f t="shared" si="29"/>
        <v>3114116062.7399998</v>
      </c>
      <c r="N55" s="5">
        <f t="shared" si="29"/>
        <v>2927191600</v>
      </c>
      <c r="O55" s="5">
        <f t="shared" si="28"/>
        <v>31263265890.470001</v>
      </c>
      <c r="Q55" s="6"/>
    </row>
    <row r="56" spans="1:18" ht="18.75" customHeight="1" x14ac:dyDescent="0.3">
      <c r="A56" s="16" t="s">
        <v>4</v>
      </c>
      <c r="B56" s="16"/>
      <c r="C56" s="5">
        <v>0</v>
      </c>
      <c r="D56" s="5">
        <v>0</v>
      </c>
      <c r="E56" s="9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f t="shared" si="28"/>
        <v>0</v>
      </c>
      <c r="Q56" s="6"/>
    </row>
    <row r="57" spans="1:18" ht="18.75" customHeight="1" x14ac:dyDescent="0.3">
      <c r="A57" s="16" t="s">
        <v>5</v>
      </c>
      <c r="B57" s="16"/>
      <c r="C57" s="5">
        <v>0</v>
      </c>
      <c r="D57" s="5">
        <v>0</v>
      </c>
      <c r="E57" s="9">
        <v>0</v>
      </c>
      <c r="F57" s="12">
        <v>78524000</v>
      </c>
      <c r="G57" s="12">
        <v>78524000</v>
      </c>
      <c r="H57" s="12">
        <v>78524000</v>
      </c>
      <c r="I57" s="12">
        <v>78524000</v>
      </c>
      <c r="J57" s="12">
        <v>78524000</v>
      </c>
      <c r="K57" s="12">
        <v>78524000</v>
      </c>
      <c r="L57" s="12">
        <v>78524000</v>
      </c>
      <c r="M57" s="12">
        <v>78524000</v>
      </c>
      <c r="N57" s="12">
        <v>78524000</v>
      </c>
      <c r="O57" s="5">
        <f t="shared" si="28"/>
        <v>706716000</v>
      </c>
      <c r="Q57" s="6"/>
    </row>
    <row r="58" spans="1:18" ht="18.75" customHeight="1" x14ac:dyDescent="0.3">
      <c r="A58" s="16" t="s">
        <v>6</v>
      </c>
      <c r="B58" s="16"/>
      <c r="C58" s="5">
        <v>2206431014.9699998</v>
      </c>
      <c r="D58" s="5">
        <v>1594424066.54</v>
      </c>
      <c r="E58" s="9">
        <v>1643806114.8699999</v>
      </c>
      <c r="F58" s="12">
        <v>2646727300</v>
      </c>
      <c r="G58" s="12">
        <v>2674052378.3000002</v>
      </c>
      <c r="H58" s="12">
        <v>2495885200</v>
      </c>
      <c r="I58" s="12">
        <v>2817586896.0700002</v>
      </c>
      <c r="J58" s="12">
        <v>2818482600.0100002</v>
      </c>
      <c r="K58" s="12">
        <v>2824519499.3899999</v>
      </c>
      <c r="L58" s="12">
        <v>2950375157.5799999</v>
      </c>
      <c r="M58" s="12">
        <v>3035592062.7399998</v>
      </c>
      <c r="N58" s="12">
        <v>2848667600</v>
      </c>
      <c r="O58" s="5">
        <f t="shared" si="28"/>
        <v>30556549890.470001</v>
      </c>
      <c r="Q58" s="6"/>
    </row>
    <row r="59" spans="1:18" ht="18.75" customHeight="1" x14ac:dyDescent="0.3">
      <c r="A59" s="16" t="s">
        <v>7</v>
      </c>
      <c r="B59" s="16"/>
      <c r="C59" s="5">
        <v>0</v>
      </c>
      <c r="D59" s="5">
        <v>0</v>
      </c>
      <c r="E59" s="9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f t="shared" si="28"/>
        <v>0</v>
      </c>
      <c r="Q59" s="6"/>
    </row>
    <row r="60" spans="1:18" ht="47.25" customHeight="1" x14ac:dyDescent="0.3">
      <c r="A60" s="17" t="s">
        <v>18</v>
      </c>
      <c r="B60" s="17"/>
      <c r="C60" s="5">
        <f>C61+C65</f>
        <v>0</v>
      </c>
      <c r="D60" s="5">
        <f t="shared" ref="D60:N60" si="30">D61+D65</f>
        <v>0</v>
      </c>
      <c r="E60" s="9">
        <f t="shared" si="30"/>
        <v>0</v>
      </c>
      <c r="F60" s="5">
        <f t="shared" si="30"/>
        <v>0</v>
      </c>
      <c r="G60" s="5">
        <f t="shared" si="30"/>
        <v>0</v>
      </c>
      <c r="H60" s="5">
        <f t="shared" si="30"/>
        <v>0</v>
      </c>
      <c r="I60" s="5">
        <f t="shared" si="30"/>
        <v>0</v>
      </c>
      <c r="J60" s="5">
        <f t="shared" si="30"/>
        <v>0</v>
      </c>
      <c r="K60" s="5">
        <f t="shared" si="30"/>
        <v>0</v>
      </c>
      <c r="L60" s="5">
        <f t="shared" si="30"/>
        <v>0</v>
      </c>
      <c r="M60" s="5">
        <f t="shared" si="30"/>
        <v>0</v>
      </c>
      <c r="N60" s="5">
        <f t="shared" si="30"/>
        <v>0</v>
      </c>
      <c r="O60" s="5">
        <f t="shared" si="28"/>
        <v>0</v>
      </c>
      <c r="Q60" s="6"/>
    </row>
    <row r="61" spans="1:18" ht="18.75" customHeight="1" x14ac:dyDescent="0.3">
      <c r="A61" s="15" t="s">
        <v>8</v>
      </c>
      <c r="B61" s="15"/>
      <c r="C61" s="5">
        <f>C62+C63+C64</f>
        <v>0</v>
      </c>
      <c r="D61" s="5">
        <f t="shared" ref="D61:N61" si="31">D62+D63+D64</f>
        <v>0</v>
      </c>
      <c r="E61" s="9">
        <f t="shared" si="31"/>
        <v>0</v>
      </c>
      <c r="F61" s="5">
        <f t="shared" si="31"/>
        <v>0</v>
      </c>
      <c r="G61" s="5">
        <f t="shared" si="31"/>
        <v>0</v>
      </c>
      <c r="H61" s="5">
        <f t="shared" si="31"/>
        <v>0</v>
      </c>
      <c r="I61" s="5">
        <f t="shared" si="31"/>
        <v>0</v>
      </c>
      <c r="J61" s="5">
        <f t="shared" si="31"/>
        <v>0</v>
      </c>
      <c r="K61" s="5">
        <f t="shared" si="31"/>
        <v>0</v>
      </c>
      <c r="L61" s="5">
        <f t="shared" si="31"/>
        <v>0</v>
      </c>
      <c r="M61" s="5">
        <f t="shared" si="31"/>
        <v>0</v>
      </c>
      <c r="N61" s="5">
        <f t="shared" si="31"/>
        <v>0</v>
      </c>
      <c r="O61" s="5">
        <f t="shared" si="28"/>
        <v>0</v>
      </c>
      <c r="Q61" s="6"/>
    </row>
    <row r="62" spans="1:18" ht="18.75" customHeight="1" x14ac:dyDescent="0.3">
      <c r="A62" s="16" t="s">
        <v>4</v>
      </c>
      <c r="B62" s="16"/>
      <c r="C62" s="5">
        <v>0</v>
      </c>
      <c r="D62" s="5">
        <v>0</v>
      </c>
      <c r="E62" s="9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f t="shared" si="28"/>
        <v>0</v>
      </c>
      <c r="Q62" s="6"/>
    </row>
    <row r="63" spans="1:18" ht="18.75" customHeight="1" x14ac:dyDescent="0.3">
      <c r="A63" s="16" t="s">
        <v>5</v>
      </c>
      <c r="B63" s="16"/>
      <c r="C63" s="5">
        <v>0</v>
      </c>
      <c r="D63" s="5">
        <v>0</v>
      </c>
      <c r="E63" s="9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f t="shared" si="28"/>
        <v>0</v>
      </c>
      <c r="Q63" s="6"/>
    </row>
    <row r="64" spans="1:18" ht="18.75" customHeight="1" x14ac:dyDescent="0.3">
      <c r="A64" s="16" t="s">
        <v>6</v>
      </c>
      <c r="B64" s="16"/>
      <c r="C64" s="5">
        <v>0</v>
      </c>
      <c r="D64" s="5">
        <v>0</v>
      </c>
      <c r="E64" s="9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f t="shared" si="28"/>
        <v>0</v>
      </c>
      <c r="Q64" s="6"/>
    </row>
    <row r="65" spans="1:18" ht="18.75" customHeight="1" x14ac:dyDescent="0.3">
      <c r="A65" s="16" t="s">
        <v>7</v>
      </c>
      <c r="B65" s="16"/>
      <c r="C65" s="5">
        <v>0</v>
      </c>
      <c r="D65" s="5">
        <v>0</v>
      </c>
      <c r="E65" s="9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f t="shared" si="28"/>
        <v>0</v>
      </c>
      <c r="Q65" s="6"/>
    </row>
    <row r="66" spans="1:18" ht="60" customHeight="1" x14ac:dyDescent="0.3">
      <c r="A66" s="17" t="s">
        <v>19</v>
      </c>
      <c r="B66" s="17"/>
      <c r="C66" s="5">
        <f>C67+C71</f>
        <v>51966305.130000003</v>
      </c>
      <c r="D66" s="5">
        <f t="shared" ref="D66:E66" si="32">D67+D71</f>
        <v>44402492.689999998</v>
      </c>
      <c r="E66" s="9">
        <f t="shared" si="32"/>
        <v>44636215.310000002</v>
      </c>
      <c r="F66" s="5">
        <f>F67+F71</f>
        <v>42486700</v>
      </c>
      <c r="G66" s="5">
        <f t="shared" ref="G66:M66" si="33">G67+G71</f>
        <v>42496700</v>
      </c>
      <c r="H66" s="5">
        <f t="shared" si="33"/>
        <v>43486700</v>
      </c>
      <c r="I66" s="5">
        <f t="shared" si="33"/>
        <v>43486700</v>
      </c>
      <c r="J66" s="5">
        <f t="shared" si="33"/>
        <v>43486700</v>
      </c>
      <c r="K66" s="5">
        <f t="shared" si="33"/>
        <v>43486700</v>
      </c>
      <c r="L66" s="5">
        <f t="shared" si="33"/>
        <v>44486700</v>
      </c>
      <c r="M66" s="5">
        <f t="shared" si="33"/>
        <v>45486700</v>
      </c>
      <c r="N66" s="5">
        <f>N67+N71</f>
        <v>46486700</v>
      </c>
      <c r="O66" s="5">
        <f t="shared" si="25"/>
        <v>536395313.13</v>
      </c>
      <c r="P66" s="6"/>
      <c r="Q66" s="6"/>
      <c r="R66" s="6"/>
    </row>
    <row r="67" spans="1:18" ht="25.5" customHeight="1" x14ac:dyDescent="0.3">
      <c r="A67" s="15" t="s">
        <v>8</v>
      </c>
      <c r="B67" s="15"/>
      <c r="C67" s="5">
        <f>C68+C69+C70</f>
        <v>51966305.130000003</v>
      </c>
      <c r="D67" s="5">
        <f>D68+D69+D70</f>
        <v>44402492.689999998</v>
      </c>
      <c r="E67" s="9">
        <f>E68+E69+E70</f>
        <v>44636215.310000002</v>
      </c>
      <c r="F67" s="5">
        <f t="shared" ref="F67:M67" si="34">F68+F69+F70</f>
        <v>42486700</v>
      </c>
      <c r="G67" s="5">
        <f t="shared" si="34"/>
        <v>42496700</v>
      </c>
      <c r="H67" s="5">
        <f t="shared" si="34"/>
        <v>43486700</v>
      </c>
      <c r="I67" s="5">
        <f t="shared" si="34"/>
        <v>43486700</v>
      </c>
      <c r="J67" s="5">
        <f t="shared" si="34"/>
        <v>43486700</v>
      </c>
      <c r="K67" s="5">
        <f t="shared" si="34"/>
        <v>43486700</v>
      </c>
      <c r="L67" s="5">
        <f t="shared" si="34"/>
        <v>44486700</v>
      </c>
      <c r="M67" s="5">
        <f t="shared" si="34"/>
        <v>45486700</v>
      </c>
      <c r="N67" s="5">
        <f>N68+N69+N70</f>
        <v>46486700</v>
      </c>
      <c r="O67" s="5">
        <f t="shared" si="25"/>
        <v>536395313.13</v>
      </c>
      <c r="P67" s="6"/>
      <c r="Q67" s="6"/>
      <c r="R67" s="6"/>
    </row>
    <row r="68" spans="1:18" ht="25.5" customHeight="1" x14ac:dyDescent="0.3">
      <c r="A68" s="16" t="s">
        <v>4</v>
      </c>
      <c r="B68" s="16"/>
      <c r="C68" s="5">
        <v>0</v>
      </c>
      <c r="D68" s="5">
        <v>0</v>
      </c>
      <c r="E68" s="9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f t="shared" si="25"/>
        <v>0</v>
      </c>
      <c r="P68" s="6"/>
      <c r="Q68" s="6"/>
      <c r="R68" s="6"/>
    </row>
    <row r="69" spans="1:18" ht="25.5" customHeight="1" x14ac:dyDescent="0.3">
      <c r="A69" s="16" t="s">
        <v>5</v>
      </c>
      <c r="B69" s="16"/>
      <c r="C69" s="5">
        <v>0</v>
      </c>
      <c r="D69" s="5">
        <v>0</v>
      </c>
      <c r="E69" s="9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f t="shared" si="25"/>
        <v>0</v>
      </c>
      <c r="P69" s="6"/>
      <c r="Q69" s="6"/>
      <c r="R69" s="6"/>
    </row>
    <row r="70" spans="1:18" ht="25.5" customHeight="1" x14ac:dyDescent="0.3">
      <c r="A70" s="16" t="s">
        <v>6</v>
      </c>
      <c r="B70" s="16"/>
      <c r="C70" s="5">
        <v>51966305.130000003</v>
      </c>
      <c r="D70" s="5">
        <v>44402492.689999998</v>
      </c>
      <c r="E70" s="9">
        <v>44636215.310000002</v>
      </c>
      <c r="F70" s="12">
        <v>42486700</v>
      </c>
      <c r="G70" s="12">
        <v>42496700</v>
      </c>
      <c r="H70" s="12">
        <v>43486700</v>
      </c>
      <c r="I70" s="12">
        <v>43486700</v>
      </c>
      <c r="J70" s="12">
        <v>43486700</v>
      </c>
      <c r="K70" s="12">
        <v>43486700</v>
      </c>
      <c r="L70" s="12">
        <v>44486700</v>
      </c>
      <c r="M70" s="12">
        <v>45486700</v>
      </c>
      <c r="N70" s="12">
        <v>46486700</v>
      </c>
      <c r="O70" s="5">
        <f>SUM(C70:N70)</f>
        <v>536395313.13</v>
      </c>
      <c r="P70" s="6"/>
      <c r="Q70" s="6"/>
      <c r="R70" s="6"/>
    </row>
    <row r="71" spans="1:18" ht="25.5" customHeight="1" x14ac:dyDescent="0.3">
      <c r="A71" s="16" t="s">
        <v>7</v>
      </c>
      <c r="B71" s="16"/>
      <c r="C71" s="5">
        <v>0</v>
      </c>
      <c r="D71" s="5">
        <v>0</v>
      </c>
      <c r="E71" s="9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f t="shared" ref="O71" si="35">SUM(C71:N71)</f>
        <v>0</v>
      </c>
      <c r="P71" s="6"/>
      <c r="Q71" s="6"/>
      <c r="R71" s="6"/>
    </row>
    <row r="72" spans="1:18" ht="43.5" customHeight="1" x14ac:dyDescent="0.3">
      <c r="A72" s="17" t="s">
        <v>20</v>
      </c>
      <c r="B72" s="17"/>
      <c r="C72" s="5">
        <f>C73+C77</f>
        <v>998419502.60000002</v>
      </c>
      <c r="D72" s="5">
        <f t="shared" ref="D72:M72" si="36">D73+D77</f>
        <v>71224364.5</v>
      </c>
      <c r="E72" s="9">
        <f>E73+E77</f>
        <v>0</v>
      </c>
      <c r="F72" s="5">
        <f t="shared" si="36"/>
        <v>801228700</v>
      </c>
      <c r="G72" s="5">
        <f t="shared" si="36"/>
        <v>938709203</v>
      </c>
      <c r="H72" s="5">
        <f t="shared" si="36"/>
        <v>1228908127.4099998</v>
      </c>
      <c r="I72" s="5">
        <f t="shared" si="36"/>
        <v>1022224754.9299999</v>
      </c>
      <c r="J72" s="5">
        <f t="shared" si="36"/>
        <v>1022632357.99</v>
      </c>
      <c r="K72" s="5">
        <f t="shared" si="36"/>
        <v>1197343203.52</v>
      </c>
      <c r="L72" s="5">
        <f t="shared" si="36"/>
        <v>1287830362.8299999</v>
      </c>
      <c r="M72" s="5">
        <f t="shared" si="36"/>
        <v>1399928801.24</v>
      </c>
      <c r="N72" s="5">
        <f>N73+N77</f>
        <v>1655251178.4000001</v>
      </c>
      <c r="O72" s="5">
        <f t="shared" ref="O72:O77" si="37">SUM(C72:N72)</f>
        <v>11623700556.419998</v>
      </c>
      <c r="Q72" s="6"/>
    </row>
    <row r="73" spans="1:18" ht="18.75" customHeight="1" x14ac:dyDescent="0.3">
      <c r="A73" s="15" t="s">
        <v>8</v>
      </c>
      <c r="B73" s="15"/>
      <c r="C73" s="5">
        <f>C74+C75+C76</f>
        <v>998419502.60000002</v>
      </c>
      <c r="D73" s="5">
        <f t="shared" ref="D73:N73" si="38">D74+D75+D76</f>
        <v>71224364.5</v>
      </c>
      <c r="E73" s="9">
        <f t="shared" si="38"/>
        <v>0</v>
      </c>
      <c r="F73" s="5">
        <f t="shared" si="38"/>
        <v>801228700</v>
      </c>
      <c r="G73" s="5">
        <f t="shared" si="38"/>
        <v>938709203</v>
      </c>
      <c r="H73" s="5">
        <f t="shared" si="38"/>
        <v>1228908127.4099998</v>
      </c>
      <c r="I73" s="5">
        <f t="shared" si="38"/>
        <v>1022224754.9299999</v>
      </c>
      <c r="J73" s="5">
        <f>J74+J75+J76</f>
        <v>1022632357.99</v>
      </c>
      <c r="K73" s="5">
        <f t="shared" si="38"/>
        <v>1197343203.52</v>
      </c>
      <c r="L73" s="5">
        <f t="shared" si="38"/>
        <v>1287830362.8299999</v>
      </c>
      <c r="M73" s="5">
        <f t="shared" si="38"/>
        <v>1399928801.24</v>
      </c>
      <c r="N73" s="5">
        <f t="shared" si="38"/>
        <v>1655251178.4000001</v>
      </c>
      <c r="O73" s="5">
        <f t="shared" si="37"/>
        <v>11623700556.419998</v>
      </c>
      <c r="Q73" s="6"/>
    </row>
    <row r="74" spans="1:18" ht="18.75" customHeight="1" x14ac:dyDescent="0.3">
      <c r="A74" s="16" t="s">
        <v>4</v>
      </c>
      <c r="B74" s="16"/>
      <c r="C74" s="5">
        <v>0</v>
      </c>
      <c r="D74" s="5">
        <v>0</v>
      </c>
      <c r="E74" s="9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f t="shared" si="37"/>
        <v>0</v>
      </c>
      <c r="Q74" s="6"/>
    </row>
    <row r="75" spans="1:18" ht="18.75" customHeight="1" x14ac:dyDescent="0.3">
      <c r="A75" s="16" t="s">
        <v>5</v>
      </c>
      <c r="B75" s="16"/>
      <c r="C75" s="5">
        <v>0</v>
      </c>
      <c r="D75" s="5">
        <v>0</v>
      </c>
      <c r="E75" s="9">
        <v>0</v>
      </c>
      <c r="F75" s="12">
        <v>249025000</v>
      </c>
      <c r="G75" s="12">
        <v>249025000</v>
      </c>
      <c r="H75" s="12">
        <v>249025000</v>
      </c>
      <c r="I75" s="12">
        <v>249025000</v>
      </c>
      <c r="J75" s="12">
        <v>249025000</v>
      </c>
      <c r="K75" s="12">
        <v>249025000</v>
      </c>
      <c r="L75" s="12">
        <v>249025000</v>
      </c>
      <c r="M75" s="12">
        <v>249025000</v>
      </c>
      <c r="N75" s="12">
        <v>249025000</v>
      </c>
      <c r="O75" s="5">
        <f>SUM(C75:N75)</f>
        <v>2241225000</v>
      </c>
      <c r="Q75" s="6"/>
    </row>
    <row r="76" spans="1:18" ht="18.75" customHeight="1" x14ac:dyDescent="0.3">
      <c r="A76" s="16" t="s">
        <v>6</v>
      </c>
      <c r="B76" s="16"/>
      <c r="C76" s="5">
        <v>998419502.60000002</v>
      </c>
      <c r="D76" s="5">
        <v>71224364.5</v>
      </c>
      <c r="E76" s="9">
        <v>0</v>
      </c>
      <c r="F76" s="12">
        <v>552203700</v>
      </c>
      <c r="G76" s="12">
        <v>689684203</v>
      </c>
      <c r="H76" s="12">
        <v>979883127.40999997</v>
      </c>
      <c r="I76" s="12">
        <v>773199754.92999995</v>
      </c>
      <c r="J76" s="12">
        <v>773607357.99000001</v>
      </c>
      <c r="K76" s="12">
        <v>948318203.51999998</v>
      </c>
      <c r="L76" s="12">
        <v>1038805362.83</v>
      </c>
      <c r="M76" s="12">
        <v>1150903801.24</v>
      </c>
      <c r="N76" s="12">
        <v>1406226178.4000001</v>
      </c>
      <c r="O76" s="5">
        <f t="shared" si="37"/>
        <v>9382475556.4199982</v>
      </c>
      <c r="Q76" s="6"/>
    </row>
    <row r="77" spans="1:18" ht="18.75" customHeight="1" x14ac:dyDescent="0.3">
      <c r="A77" s="16" t="s">
        <v>7</v>
      </c>
      <c r="B77" s="16"/>
      <c r="C77" s="5">
        <v>0</v>
      </c>
      <c r="D77" s="5">
        <v>0</v>
      </c>
      <c r="E77" s="9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f t="shared" si="37"/>
        <v>0</v>
      </c>
      <c r="Q77" s="6"/>
    </row>
  </sheetData>
  <mergeCells count="76">
    <mergeCell ref="A2:O2"/>
    <mergeCell ref="A3:B4"/>
    <mergeCell ref="C3:O3"/>
    <mergeCell ref="A5:B5"/>
    <mergeCell ref="A6:B6"/>
    <mergeCell ref="A33:B33"/>
    <mergeCell ref="A34:B34"/>
    <mergeCell ref="A35:B35"/>
    <mergeCell ref="A36:B36"/>
    <mergeCell ref="A7:B7"/>
    <mergeCell ref="A28:B28"/>
    <mergeCell ref="A29:B29"/>
    <mergeCell ref="A30:B30"/>
    <mergeCell ref="A31:B31"/>
    <mergeCell ref="A32:B32"/>
    <mergeCell ref="A12:B12"/>
    <mergeCell ref="A13:B13"/>
    <mergeCell ref="A14:B14"/>
    <mergeCell ref="A15:B15"/>
    <mergeCell ref="A26:B26"/>
    <mergeCell ref="A8:B8"/>
    <mergeCell ref="A9:B9"/>
    <mergeCell ref="A10:B10"/>
    <mergeCell ref="A11:B11"/>
    <mergeCell ref="A42:B42"/>
    <mergeCell ref="A27:B27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68:B68"/>
    <mergeCell ref="A69:B69"/>
    <mergeCell ref="A70:B70"/>
    <mergeCell ref="A71:B71"/>
    <mergeCell ref="A50:B50"/>
    <mergeCell ref="A51:B51"/>
    <mergeCell ref="A52:B52"/>
    <mergeCell ref="A53:B53"/>
    <mergeCell ref="A66:B66"/>
    <mergeCell ref="A67:B67"/>
    <mergeCell ref="A58:B58"/>
    <mergeCell ref="A59:B59"/>
    <mergeCell ref="A60:B60"/>
    <mergeCell ref="A61:B61"/>
    <mergeCell ref="A65:B65"/>
    <mergeCell ref="A74:B74"/>
    <mergeCell ref="A75:B75"/>
    <mergeCell ref="A76:B76"/>
    <mergeCell ref="A77:B77"/>
    <mergeCell ref="A72:B72"/>
    <mergeCell ref="A73:B73"/>
    <mergeCell ref="A64:B64"/>
    <mergeCell ref="A40:B40"/>
    <mergeCell ref="A41:B41"/>
    <mergeCell ref="A54:B54"/>
    <mergeCell ref="A55:B55"/>
    <mergeCell ref="A56:B56"/>
    <mergeCell ref="A57:B57"/>
    <mergeCell ref="A48:B48"/>
    <mergeCell ref="A49:B49"/>
    <mergeCell ref="A44:B44"/>
    <mergeCell ref="A45:B45"/>
    <mergeCell ref="A46:B46"/>
    <mergeCell ref="A43:B43"/>
    <mergeCell ref="A47:B47"/>
    <mergeCell ref="A37:B37"/>
    <mergeCell ref="A38:B38"/>
    <mergeCell ref="A62:B62"/>
    <mergeCell ref="A63:B63"/>
    <mergeCell ref="A39:B39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20.11.2025</vt:lpstr>
      <vt:lpstr>'на 20.11.2025'!Область_печати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Михалева Людмила Алексеевна</dc:creator>
  <cp:lastModifiedBy>Мельничану Лилия Николаевна</cp:lastModifiedBy>
  <cp:lastPrinted>2025-11-26T06:37:43Z</cp:lastPrinted>
  <dcterms:created xsi:type="dcterms:W3CDTF">2025-11-19T12:55:16Z</dcterms:created>
  <dcterms:modified xsi:type="dcterms:W3CDTF">2025-12-17T09:22:24Z</dcterms:modified>
</cp:coreProperties>
</file>